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10" yWindow="150" windowWidth="14620" windowHeight="9220" activeTab="4"/>
  </bookViews>
  <sheets>
    <sheet name="Application" sheetId="5" r:id="rId1"/>
    <sheet name="Definitions" sheetId="4" r:id="rId2"/>
    <sheet name="PGP" sheetId="1" r:id="rId3"/>
    <sheet name="Technologist" sheetId="2" r:id="rId4"/>
    <sheet name="Technician" sheetId="3" r:id="rId5"/>
  </sheets>
  <definedNames>
    <definedName name="_xlnm.Print_Area" localSheetId="0">Application!$A$1:$M$103</definedName>
    <definedName name="_xlnm.Print_Area" localSheetId="1">Definitions!$A$1:$E$34</definedName>
    <definedName name="_xlnm.Print_Area" localSheetId="2">PGP!$A$1:$F$36</definedName>
    <definedName name="_xlnm.Print_Area" localSheetId="4">Technician!$A$1:$F$36</definedName>
    <definedName name="_xlnm.Print_Area" localSheetId="3">Technologist!$A$1:$F$36</definedName>
    <definedName name="_xlnm.Print_Titles" localSheetId="1">Definitions!$4:$5</definedName>
  </definedNames>
  <calcPr calcId="145621"/>
</workbook>
</file>

<file path=xl/calcChain.xml><?xml version="1.0" encoding="utf-8"?>
<calcChain xmlns="http://schemas.openxmlformats.org/spreadsheetml/2006/main">
  <c r="L103" i="5" l="1"/>
  <c r="K103" i="5"/>
  <c r="J103" i="5"/>
  <c r="I40" i="5" l="1"/>
  <c r="I10" i="5"/>
  <c r="H30" i="1"/>
  <c r="H29" i="1"/>
  <c r="H28" i="1"/>
  <c r="H27" i="1"/>
  <c r="H25" i="1"/>
  <c r="H24" i="1"/>
  <c r="H23" i="1"/>
  <c r="H22" i="1"/>
  <c r="H15" i="1"/>
  <c r="H14" i="1"/>
  <c r="H9" i="1"/>
  <c r="H30" i="2"/>
  <c r="H29" i="2"/>
  <c r="H28" i="2"/>
  <c r="H27" i="2"/>
  <c r="H25" i="2"/>
  <c r="H24" i="2"/>
  <c r="H23" i="2"/>
  <c r="H22" i="2"/>
  <c r="H15" i="2"/>
  <c r="H14" i="2"/>
  <c r="H9" i="2"/>
  <c r="H35" i="3"/>
  <c r="H33" i="3"/>
  <c r="H30" i="3"/>
  <c r="H29" i="3"/>
  <c r="H28" i="3"/>
  <c r="H27" i="3"/>
  <c r="H25" i="3"/>
  <c r="H24" i="3"/>
  <c r="H23" i="3"/>
  <c r="H22" i="3"/>
  <c r="H15" i="3"/>
  <c r="H14" i="3"/>
  <c r="H9" i="3"/>
  <c r="F33" i="3"/>
  <c r="G35" i="3" l="1"/>
  <c r="G33" i="3"/>
  <c r="G30" i="3"/>
  <c r="G29" i="3"/>
  <c r="G28" i="3"/>
  <c r="G27" i="3"/>
  <c r="G25" i="3"/>
  <c r="G24" i="3"/>
  <c r="G23" i="3"/>
  <c r="G22" i="3"/>
  <c r="G15" i="3"/>
  <c r="G14" i="3"/>
  <c r="G9" i="3"/>
  <c r="G30" i="2"/>
  <c r="G29" i="2"/>
  <c r="G28" i="2"/>
  <c r="G27" i="2"/>
  <c r="G25" i="2"/>
  <c r="G24" i="2"/>
  <c r="G23" i="2"/>
  <c r="G22" i="2"/>
  <c r="G15" i="2"/>
  <c r="G14" i="2"/>
  <c r="G9" i="2"/>
  <c r="G30" i="1"/>
  <c r="G29" i="1"/>
  <c r="G28" i="1"/>
  <c r="G27" i="1"/>
  <c r="G25" i="1"/>
  <c r="G24" i="1"/>
  <c r="G23" i="1"/>
  <c r="G22" i="1"/>
  <c r="G15" i="1"/>
  <c r="G14" i="1"/>
  <c r="G9" i="1"/>
  <c r="I88" i="5" l="1"/>
  <c r="I76" i="5"/>
  <c r="I64" i="5"/>
  <c r="I82" i="5"/>
  <c r="I22" i="5" l="1"/>
  <c r="I46" i="5"/>
  <c r="I52" i="5"/>
  <c r="I58" i="5"/>
  <c r="I28" i="5"/>
  <c r="I16" i="5"/>
  <c r="I70" i="5"/>
  <c r="I34" i="5"/>
  <c r="A3" i="3"/>
  <c r="A3" i="2"/>
  <c r="A3" i="1"/>
  <c r="D26" i="3"/>
  <c r="E32" i="3"/>
  <c r="H32" i="3" s="1"/>
  <c r="E31" i="3"/>
  <c r="H31" i="3" s="1"/>
  <c r="E26" i="3"/>
  <c r="H26" i="3" s="1"/>
  <c r="E18" i="3"/>
  <c r="H18" i="3" s="1"/>
  <c r="E17" i="3"/>
  <c r="H17" i="3" s="1"/>
  <c r="E16" i="3"/>
  <c r="H16" i="3" s="1"/>
  <c r="E13" i="3"/>
  <c r="H13" i="3" s="1"/>
  <c r="E12" i="3"/>
  <c r="H12" i="3" s="1"/>
  <c r="E11" i="3"/>
  <c r="H11" i="3" s="1"/>
  <c r="E10" i="3"/>
  <c r="H10" i="3" s="1"/>
  <c r="E8" i="3"/>
  <c r="H8" i="3" s="1"/>
  <c r="E7" i="3"/>
  <c r="H7" i="3" s="1"/>
  <c r="H19" i="3" s="1"/>
  <c r="H36" i="3" s="1"/>
  <c r="E35" i="2"/>
  <c r="H35" i="2" s="1"/>
  <c r="E33" i="2"/>
  <c r="H33" i="2" s="1"/>
  <c r="E32" i="2"/>
  <c r="H32" i="2" s="1"/>
  <c r="E31" i="2"/>
  <c r="H31" i="2" s="1"/>
  <c r="E26" i="2"/>
  <c r="H26" i="2" s="1"/>
  <c r="E18" i="2"/>
  <c r="H18" i="2" s="1"/>
  <c r="E17" i="2"/>
  <c r="H17" i="2" s="1"/>
  <c r="E16" i="2"/>
  <c r="H16" i="2" s="1"/>
  <c r="E13" i="2"/>
  <c r="H13" i="2" s="1"/>
  <c r="E12" i="2"/>
  <c r="H12" i="2" s="1"/>
  <c r="E11" i="2"/>
  <c r="H11" i="2" s="1"/>
  <c r="E10" i="2"/>
  <c r="H10" i="2" s="1"/>
  <c r="E8" i="2"/>
  <c r="H8" i="2" s="1"/>
  <c r="E7" i="2"/>
  <c r="H7" i="2" s="1"/>
  <c r="H19" i="2" s="1"/>
  <c r="H36" i="2" s="1"/>
  <c r="E35" i="1"/>
  <c r="H35" i="1" s="1"/>
  <c r="E33" i="1"/>
  <c r="H33" i="1" s="1"/>
  <c r="E32" i="1"/>
  <c r="H32" i="1" s="1"/>
  <c r="E31" i="1"/>
  <c r="H31" i="1" s="1"/>
  <c r="E26" i="1"/>
  <c r="H26" i="1" s="1"/>
  <c r="E18" i="1"/>
  <c r="H18" i="1" s="1"/>
  <c r="E17" i="1"/>
  <c r="H17" i="1" s="1"/>
  <c r="E16" i="1"/>
  <c r="H16" i="1" s="1"/>
  <c r="E13" i="1"/>
  <c r="H13" i="1" s="1"/>
  <c r="E12" i="1"/>
  <c r="H12" i="1" s="1"/>
  <c r="E11" i="1"/>
  <c r="H11" i="1" s="1"/>
  <c r="E10" i="1"/>
  <c r="H10" i="1" s="1"/>
  <c r="E8" i="1"/>
  <c r="H8" i="1" s="1"/>
  <c r="E7" i="1"/>
  <c r="H7" i="1" s="1"/>
  <c r="H19" i="1" s="1"/>
  <c r="H36" i="1" s="1"/>
  <c r="D34" i="4"/>
  <c r="E34" i="4"/>
  <c r="C34" i="4"/>
  <c r="D31" i="3"/>
  <c r="C34" i="3"/>
  <c r="C19" i="3"/>
  <c r="D16" i="3"/>
  <c r="D13" i="3"/>
  <c r="D10" i="3"/>
  <c r="D8" i="3"/>
  <c r="D19" i="3" s="1"/>
  <c r="C36" i="2"/>
  <c r="D12" i="2" s="1"/>
  <c r="C34" i="2"/>
  <c r="C19" i="2"/>
  <c r="D7" i="2"/>
  <c r="D10" i="2"/>
  <c r="D32" i="3"/>
  <c r="D34" i="3" s="1"/>
  <c r="D7" i="3"/>
  <c r="D12" i="3"/>
  <c r="D18" i="3"/>
  <c r="D11" i="3"/>
  <c r="D17" i="3"/>
  <c r="D35" i="3"/>
  <c r="C36" i="1"/>
  <c r="D32" i="1" s="1"/>
  <c r="C34" i="1"/>
  <c r="C19" i="1"/>
  <c r="D16" i="1"/>
  <c r="G8" i="1" l="1"/>
  <c r="F8" i="1"/>
  <c r="G11" i="1"/>
  <c r="F11" i="1"/>
  <c r="G13" i="1"/>
  <c r="F13" i="1"/>
  <c r="G17" i="1"/>
  <c r="F17" i="1"/>
  <c r="G26" i="1"/>
  <c r="F26" i="1"/>
  <c r="G32" i="1"/>
  <c r="F32" i="1"/>
  <c r="G35" i="1"/>
  <c r="F35" i="1"/>
  <c r="G8" i="2"/>
  <c r="F8" i="2"/>
  <c r="G11" i="2"/>
  <c r="F11" i="2"/>
  <c r="G13" i="2"/>
  <c r="F13" i="2"/>
  <c r="G17" i="2"/>
  <c r="F17" i="2"/>
  <c r="G26" i="2"/>
  <c r="F26" i="2"/>
  <c r="G32" i="2"/>
  <c r="F32" i="2"/>
  <c r="G35" i="2"/>
  <c r="F35" i="2"/>
  <c r="G8" i="3"/>
  <c r="F8" i="3"/>
  <c r="G11" i="3"/>
  <c r="F11" i="3"/>
  <c r="G13" i="3"/>
  <c r="F13" i="3"/>
  <c r="G17" i="3"/>
  <c r="F17" i="3"/>
  <c r="G26" i="3"/>
  <c r="F26" i="3"/>
  <c r="G32" i="3"/>
  <c r="F32" i="3"/>
  <c r="G7" i="1"/>
  <c r="F7" i="1"/>
  <c r="G10" i="1"/>
  <c r="F10" i="1"/>
  <c r="G12" i="1"/>
  <c r="F12" i="1"/>
  <c r="G16" i="1"/>
  <c r="F16" i="1"/>
  <c r="G18" i="1"/>
  <c r="F18" i="1"/>
  <c r="G31" i="1"/>
  <c r="F31" i="1"/>
  <c r="G33" i="1"/>
  <c r="F33" i="1"/>
  <c r="G7" i="2"/>
  <c r="F7" i="2"/>
  <c r="G10" i="2"/>
  <c r="F10" i="2"/>
  <c r="G12" i="2"/>
  <c r="F12" i="2"/>
  <c r="G16" i="2"/>
  <c r="F16" i="2"/>
  <c r="G18" i="2"/>
  <c r="F18" i="2"/>
  <c r="G31" i="2"/>
  <c r="F31" i="2"/>
  <c r="G33" i="2"/>
  <c r="F33" i="2"/>
  <c r="G7" i="3"/>
  <c r="F7" i="3"/>
  <c r="G10" i="3"/>
  <c r="F10" i="3"/>
  <c r="G12" i="3"/>
  <c r="F12" i="3"/>
  <c r="G16" i="3"/>
  <c r="F16" i="3"/>
  <c r="G18" i="3"/>
  <c r="F18" i="3"/>
  <c r="G31" i="3"/>
  <c r="F31" i="3"/>
  <c r="D36" i="3"/>
  <c r="D35" i="1"/>
  <c r="D11" i="1"/>
  <c r="D31" i="2"/>
  <c r="D13" i="1"/>
  <c r="D32" i="2"/>
  <c r="D12" i="1"/>
  <c r="D8" i="1"/>
  <c r="D17" i="1"/>
  <c r="D31" i="1"/>
  <c r="D16" i="2"/>
  <c r="D35" i="2"/>
  <c r="D13" i="2"/>
  <c r="D26" i="2"/>
  <c r="D18" i="1"/>
  <c r="D10" i="1"/>
  <c r="D26" i="1"/>
  <c r="D7" i="1"/>
  <c r="D17" i="2"/>
  <c r="D33" i="2"/>
  <c r="D18" i="2"/>
  <c r="D8" i="2"/>
  <c r="D33" i="1"/>
  <c r="D11" i="2"/>
  <c r="D19" i="2" s="1"/>
  <c r="E34" i="3"/>
  <c r="H34" i="3" s="1"/>
  <c r="E19" i="2"/>
  <c r="F19" i="2" s="1"/>
  <c r="E19" i="3"/>
  <c r="F19" i="3" s="1"/>
  <c r="E34" i="1"/>
  <c r="H34" i="1" s="1"/>
  <c r="E19" i="1"/>
  <c r="F19" i="1" s="1"/>
  <c r="E34" i="2"/>
  <c r="H34" i="2" s="1"/>
  <c r="D34" i="1" l="1"/>
  <c r="G19" i="3"/>
  <c r="G36" i="3" s="1"/>
  <c r="G19" i="2"/>
  <c r="G36" i="2" s="1"/>
  <c r="G19" i="1"/>
  <c r="G36" i="1" s="1"/>
  <c r="G34" i="2"/>
  <c r="F34" i="2"/>
  <c r="G34" i="1"/>
  <c r="F34" i="1"/>
  <c r="G34" i="3"/>
  <c r="F34" i="3"/>
  <c r="D19" i="1"/>
  <c r="D36" i="1" s="1"/>
  <c r="D34" i="2"/>
  <c r="D36" i="2" s="1"/>
  <c r="E36" i="3"/>
  <c r="F36" i="3" s="1"/>
  <c r="E36" i="1"/>
  <c r="F36" i="1" s="1"/>
  <c r="E36" i="2"/>
  <c r="F36" i="2" s="1"/>
</calcChain>
</file>

<file path=xl/comments1.xml><?xml version="1.0" encoding="utf-8"?>
<comments xmlns="http://schemas.openxmlformats.org/spreadsheetml/2006/main">
  <authors>
    <author>Fanie Minnie</author>
    <author>S Minnie</author>
  </authors>
  <commentList>
    <comment ref="H9" authorId="0">
      <text>
        <r>
          <rPr>
            <sz val="8"/>
            <color indexed="81"/>
            <rFont val="Tahoma"/>
            <family val="2"/>
          </rPr>
          <t>Number of classes attended per subject. With a minimum duration of 45 minutes and each 60 minute class will be regarded a 1 Hour/Class point.
Attach proof from Institution as Annecture and number as indicated</t>
        </r>
      </text>
    </comment>
    <comment ref="J10" authorId="1">
      <text>
        <r>
          <rPr>
            <b/>
            <sz val="9"/>
            <color indexed="81"/>
            <rFont val="Tahoma"/>
            <charset val="1"/>
          </rPr>
          <t>The total number of acceptable credits will be indicated in the three categories. If highlighted in red the number is insufficient.</t>
        </r>
      </text>
    </comment>
  </commentList>
</comments>
</file>

<file path=xl/sharedStrings.xml><?xml version="1.0" encoding="utf-8"?>
<sst xmlns="http://schemas.openxmlformats.org/spreadsheetml/2006/main" count="188" uniqueCount="77">
  <si>
    <t>Common Subject Areas</t>
  </si>
  <si>
    <t>Subtotal Common Subject Areas</t>
  </si>
  <si>
    <t xml:space="preserve">Mathematics and Applied Mathematics </t>
  </si>
  <si>
    <t xml:space="preserve">Physics </t>
  </si>
  <si>
    <t>Basic Surveying and Engineering Surveying</t>
  </si>
  <si>
    <t>Information Technology</t>
  </si>
  <si>
    <t>Geo-spatial Information Science</t>
  </si>
  <si>
    <t>Photogrammetry and Remote Sensing</t>
  </si>
  <si>
    <t>Coordinate Systems and Map Projections</t>
  </si>
  <si>
    <t>Adjustments, Error Theory and Statistics</t>
  </si>
  <si>
    <t>Earth and Environmental Science</t>
  </si>
  <si>
    <t>Business and Project Management</t>
  </si>
  <si>
    <t>Professional Practiceand Ethics</t>
  </si>
  <si>
    <t>Category Specific Research Project</t>
  </si>
  <si>
    <t>PGP</t>
  </si>
  <si>
    <t>Category specific Subject Areas</t>
  </si>
  <si>
    <t>Data Aquisition (From Primary and Secondary Sources inc Surveying, GPS etc.)</t>
  </si>
  <si>
    <t>Cadastral Studies and Land Tenure</t>
  </si>
  <si>
    <t>Geodesy and Satellite Surveying</t>
  </si>
  <si>
    <t>Land Management and Planning</t>
  </si>
  <si>
    <t>Precise Engineering Surveying</t>
  </si>
  <si>
    <t>3D Modelling /Cartography/visualisation</t>
  </si>
  <si>
    <t>Mineral Management</t>
  </si>
  <si>
    <t>Mineral Valuation/evaluation/statistics</t>
  </si>
  <si>
    <t>Mining Geology</t>
  </si>
  <si>
    <t>Rock Mechanics</t>
  </si>
  <si>
    <t>Geographic Science</t>
  </si>
  <si>
    <t>Selected Core Themes and electives</t>
  </si>
  <si>
    <t>To be used in conjuction with subject area content specifications
One lecture is considered to be 45 – 60 minutes in length
Subject area teaching may be included in more than one course</t>
  </si>
  <si>
    <t>%</t>
  </si>
  <si>
    <t>Total</t>
  </si>
  <si>
    <t>Further time for electives</t>
  </si>
  <si>
    <t>Professional GISc Practitioner</t>
  </si>
  <si>
    <t>GISc Technician</t>
  </si>
  <si>
    <t>GISc Technologist</t>
  </si>
  <si>
    <t>GT</t>
  </si>
  <si>
    <t>GIS T</t>
  </si>
  <si>
    <t>Common Courses</t>
  </si>
  <si>
    <t>GUIDELINES FOR THE MINIMUN CORE THEMES (STUDY AREAS) IN GEOGRAPHICAL INFORMATION SCIENCE (GISc) FOR REGISTRATION IN THE CATEGORY:</t>
  </si>
  <si>
    <t>COURSE</t>
  </si>
  <si>
    <t>Categories</t>
  </si>
  <si>
    <t>Differential and integral calculus of functions of one variable, differential euations, partial derivatives, mean value theorem, solving systems of linear and non-linear equations, functions (eg. Trignometric, hyperbolic), cinic sections, complex numbers, matrix algebra, intersection of lines/ planes, distance from points to line/planes, differential geometry. series and polynomials. Statistics: descriptive Statistics - Univariate: Sampling and the collection of data, frequency distributions and graphical representations. Descriptive measures of location and dispersion. Probability and inference: Introductory probability theory and theoretical distributions. Sampling distributions. Estimation theory and hypothesis testing of sampling averages and propotions (one and two sample cases). Identification, use and interpretation of statistical computer packages and statistical techniques. Multivariate statistics, curve fitting (eg. regression and correlation).</t>
  </si>
  <si>
    <t>Kinematics, Newton's laws of motion, work, energy, power, rotational dynamics, torque, angular momentum, gravitation, periodic motion, simple harmonic motion, interference, wave motion, diffraction, refraction and reflection of waves, Doppler effect, electric charge and field, electric potential, capacitance, resistance, electric current, electromagnetic induction, magnetic field, electromagnetic spectrum.</t>
  </si>
  <si>
    <t>Introduction to computer hardware, operating systems, data communications (local and wide area cover networks), word processing, spreadsheets, internet, software development (science/ engineering) in a current programming language, systems development (including systems analysis and design), databases and database management systems, 2-D and 3-D CAD, security of systems and information, end-user computing, databases and database management systems, data warehouses and data mining.</t>
  </si>
  <si>
    <t>Nature of geo-spatial information, geo-spatial information in planning and decision-making, components of a Geographic Information System, data acquisition and manipulation, non-spatial data, feature classification, spatial entities, data structures (vector, raster, hybrid), data modelling, topology, geo-spatial databases and DBMS, spatial analysis, spatial modelling, spatial statistics, design and implementation of GIS, standards for geo-spatial information, metadata and geo-libraries, data quality, data uncertainties, applications (in different fields), 2.5D and 3-D geo-spatial information (including different structures), temporal, and spatial data infrastructure.</t>
  </si>
  <si>
    <t>Acquisition of images, image media and formats incl. Image compression, principles of analogue and digital photography, photogrammetric measurement and data processing including geometry of images, ortho-rectification, mosaicing, georeferencing, digital elevation models. Accuracy and reliability assessment of photogrammetrically derived data, image (photo) interpretation, image processing (including image enhancement, image feature extraction, classification). Applications in resource managemen, topographical mapping, ortho-image maps, applications in land cover and land use studies, interpretation of results, presentation of data/ information (both hardcopy and digital). Fundamentals of remote sensing; digital data and image characteristics; multipspectral, corrections, image enhancement); image classification and anlysis. Earth radiation model and electro-magnetic spectrum, satellite orbits; geometry of sensors and sensor systems (airborne and satellite).</t>
  </si>
  <si>
    <t>Two-dimensional coordinate systems, three-dimensional coordinate systems, grid reference systems, shape of the Earth, mathematical representations of the Earth (including reference ellipsoids), geographical coordinates, different types of map projection transformations, reference datums and ellipsoids, SA Survey co-ordinate system and UTM system.</t>
  </si>
  <si>
    <t>Management functions (planning, controlling, organising, decision-making), human resource management, financial management and management accounting, marketing and client relations, labour legislation, taxation, project planning, costing, resource allocation, project control and reporting, business communication, report writing, contract law.</t>
  </si>
  <si>
    <t>Professionalism, professional ethics, different types of professional practices, partnerships and partnership law, structuring a practice, client relationships, SA Council for Professional and Technical Surveyors (including legislation and rules), and social responsibility. (A minimum of 30% of the time must be spent on professionalism).</t>
  </si>
  <si>
    <t>The reserch project must have a system design and or spatial analysis component and include reporting and presentation of final results. The time spend on research topic selection, research proposal, analysis and interpretation, progress reporting, and liaison with research supervisor must be a minimal of 300 hours.</t>
  </si>
  <si>
    <t>Category specific themes (study areas)</t>
  </si>
  <si>
    <t>Visual perception, graphicacy, cartographic communication (including information sense-making, information use and information-knowledge trasformation), graphic space, semiotics, symbolization, map representation, colour, cartographic design, typonomy, generalization, map use, multimedia mapping, 2-D and 3-D visualization, interactive mapping), image maps, intellectual property and copyright, privacy rights, information economics, computer-assisted cartography systems, and map printing.</t>
  </si>
  <si>
    <t>Primary data acquisition methods, including surveying techniques, photogrammetry, remote sensing and GPS observations. The nature of observations and data acquisition, types of errors, accuracy, precision, law of error propagation. Data capture from secondary data sources, including digitizing, scanning and manual input. Principles and methods of managing the quality of collected data. The relationship between data quality and their fitness for use in GIS applications. Data needs, data capture techniques, data integration, data standards. Error modelling and data uncertainity: presentation of spatial data. Data cleaning, migration and manipulation. Metadata collection and capture (sources, national and international standards, use of metadata). Spatial and attribute data transfer formats. Social surveys questionair.</t>
  </si>
  <si>
    <t>Geography its Nature and Prospectives (eg. Location. Space, place., scale., pattern, regionization, globalization), Population (eg. Distribution, change), Cultural Pattern and Process (eg. Cultural landscapes), Political Organization of space (eg. territorial of politics) Agricultural and rural Land Use, Industrialization, Cities and Urban Land Use (eg. models of urban stems, internal city structures), physical geography (eg. earth systems, resources, earth science concepts - atmosphere, hydrosphere, pedisphere, biosphere).</t>
  </si>
  <si>
    <t>University to add lectures/ contact hours to any three (3) or more core study areas other than the research project</t>
  </si>
  <si>
    <t>Grand Total</t>
  </si>
  <si>
    <t>Applicant Name :</t>
  </si>
  <si>
    <t>Date :</t>
  </si>
  <si>
    <t>Courses</t>
  </si>
  <si>
    <t>Institution</t>
  </si>
  <si>
    <t>Self Assesment</t>
  </si>
  <si>
    <t>Professional Practice and Ethics</t>
  </si>
  <si>
    <t>Result</t>
  </si>
  <si>
    <t>Data Acquisition (From Primary and Secondary Sources inc Surveying, GPS etc.)</t>
  </si>
  <si>
    <t>To be used in conjunction with subject area content specifications
One lecture is considered to be 45 – 60 minutes in length
Subject area teaching may be included in more than one course</t>
  </si>
  <si>
    <t>Self Assessment</t>
  </si>
  <si>
    <t>Credits</t>
  </si>
  <si>
    <t>Additional Credits Requirement</t>
  </si>
  <si>
    <t>SUBMISSION TO THE SA COUNCIL FOR PROFESSIONAL AND TECHNICAL SURVEYORS
IN SUPPORT OF AN APPLICATION FOR ASSESMENT OF QUALIFICATION(S) FOR REGISTRATION</t>
  </si>
  <si>
    <t xml:space="preserve">SA COUNCIL FOR PROFESSIONAL AND TECHNICAL SURVEYORS, RESULTS OF ASSESSMENT FOR MINIMUM QUALIFICATION REQUIREMENTS FOR GISc TECHNOLOGIST REGISTRATION </t>
  </si>
  <si>
    <t>SA COUNCIL FOR PROFESSIONAL AND TECHNICAL SURVEYORS, RESULTS OF ASSESSMENT  FOR MINIMUM QUALIFICATION REQUIREMENTS FOR GISc PROFESSIONAL REGISTRATION</t>
  </si>
  <si>
    <t xml:space="preserve">SA COUNCIL FOR PROFESSIONAL AND TECHNICAL SURVEYORS, RESULTS OF ASSESSMENT FOR MINIMUM QUALIFICATION REQUIREMENTS FOR GISc TECHNICIAN REGISTRATION </t>
  </si>
  <si>
    <t>Additional Lecture Hours Requirement</t>
  </si>
  <si>
    <t>Notes by Assessor:</t>
  </si>
  <si>
    <t>Subject (Module)</t>
  </si>
  <si>
    <t>Annexture number</t>
  </si>
  <si>
    <t>Lecture Hours/ Classes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</si>
</sst>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F800]dddd\,\ mmmm\ dd\,\ yyyy"/>
  </numFmts>
  <fonts count="21" x14ac:knownFonts="1">
    <font>
      <sz val="11"/>
      <color theme="1"/>
      <name val="Calibri"/>
      <family val="2"/>
      <scheme val="minor"/>
    </font>
    <font>
      <sz val="8"/>
      <color indexed="81"/>
      <name val="Tahoma"/>
      <family val="2"/>
    </font>
    <font>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1"/>
      <color theme="0"/>
      <name val="Calibri"/>
      <family val="2"/>
      <scheme val="minor"/>
    </font>
    <font>
      <sz val="11"/>
      <color theme="0"/>
      <name val="Calibri"/>
      <family val="2"/>
      <scheme val="minor"/>
    </font>
    <font>
      <sz val="12"/>
      <color theme="1"/>
      <name val="Calibri"/>
      <family val="2"/>
      <scheme val="minor"/>
    </font>
    <font>
      <b/>
      <sz val="12"/>
      <color theme="1"/>
      <name val="Calibri"/>
      <family val="2"/>
      <scheme val="minor"/>
    </font>
    <font>
      <b/>
      <sz val="11"/>
      <name val="Calibri"/>
      <family val="2"/>
      <scheme val="minor"/>
    </font>
    <font>
      <sz val="11"/>
      <name val="Calibri"/>
      <family val="2"/>
      <scheme val="minor"/>
    </font>
    <font>
      <b/>
      <sz val="11"/>
      <color theme="1"/>
      <name val="Calibri"/>
      <family val="2"/>
      <scheme val="minor"/>
    </font>
    <font>
      <b/>
      <sz val="16"/>
      <color rgb="FF9C6500"/>
      <name val="Calibri"/>
      <family val="2"/>
      <scheme val="minor"/>
    </font>
    <font>
      <b/>
      <sz val="16"/>
      <color theme="1"/>
      <name val="Calibri"/>
      <family val="2"/>
      <scheme val="minor"/>
    </font>
    <font>
      <b/>
      <sz val="20"/>
      <color rgb="FF9C6500"/>
      <name val="Calibri"/>
      <family val="2"/>
      <scheme val="minor"/>
    </font>
    <font>
      <sz val="9"/>
      <color rgb="FFFF0000"/>
      <name val="Calibri"/>
      <family val="2"/>
      <scheme val="minor"/>
    </font>
    <font>
      <b/>
      <sz val="11"/>
      <color theme="1"/>
      <name val="Arial"/>
      <family val="2"/>
    </font>
    <font>
      <b/>
      <sz val="9"/>
      <color indexed="81"/>
      <name val="Tahoma"/>
      <charset val="1"/>
    </font>
    <font>
      <sz val="11"/>
      <color rgb="FFFF0000"/>
      <name val="Calibri"/>
      <family val="2"/>
      <scheme val="minor"/>
    </font>
    <font>
      <sz val="12"/>
      <color theme="1"/>
      <name val="Arial"/>
      <family val="2"/>
    </font>
  </fonts>
  <fills count="1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A5A5A5"/>
      </patternFill>
    </fill>
    <fill>
      <patternFill patternType="solid">
        <fgColor theme="4"/>
      </patternFill>
    </fill>
    <fill>
      <patternFill patternType="solid">
        <fgColor theme="6"/>
      </patternFill>
    </fill>
    <fill>
      <patternFill patternType="solid">
        <fgColor theme="0"/>
        <bgColor indexed="64"/>
      </patternFill>
    </fill>
    <fill>
      <patternFill patternType="solid">
        <fgColor theme="9" tint="0.7999816888943144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double">
        <color rgb="FF3F3F3F"/>
      </left>
      <right style="double">
        <color rgb="FF3F3F3F"/>
      </right>
      <top/>
      <bottom style="double">
        <color rgb="FF3F3F3F"/>
      </bottom>
      <diagonal/>
    </border>
    <border>
      <left style="double">
        <color rgb="FF3F3F3F"/>
      </left>
      <right/>
      <top/>
      <bottom style="double">
        <color rgb="FF3F3F3F"/>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double">
        <color indexed="64"/>
      </bottom>
      <diagonal/>
    </border>
    <border>
      <left/>
      <right/>
      <top/>
      <bottom style="double">
        <color theme="9" tint="-0.249977111117893"/>
      </bottom>
      <diagonal/>
    </border>
    <border>
      <left style="thin">
        <color indexed="64"/>
      </left>
      <right style="thin">
        <color indexed="64"/>
      </right>
      <top/>
      <bottom style="double">
        <color theme="9" tint="-0.249977111117893"/>
      </bottom>
      <diagonal/>
    </border>
    <border>
      <left style="double">
        <color rgb="FF3F3F3F"/>
      </left>
      <right/>
      <top style="double">
        <color rgb="FF3F3F3F"/>
      </top>
      <bottom style="double">
        <color rgb="FF3F3F3F"/>
      </bottom>
      <diagonal/>
    </border>
    <border>
      <left/>
      <right style="thin">
        <color indexed="64"/>
      </right>
      <top/>
      <bottom style="thin">
        <color indexed="64"/>
      </bottom>
      <diagonal/>
    </border>
    <border>
      <left/>
      <right/>
      <top style="double">
        <color indexed="64"/>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s>
  <cellStyleXfs count="8">
    <xf numFmtId="0" fontId="0" fillId="0" borderId="0"/>
    <xf numFmtId="0" fontId="7" fillId="6" borderId="0" applyNumberFormat="0" applyBorder="0" applyAlignment="0" applyProtection="0"/>
    <xf numFmtId="0" fontId="7" fillId="7" borderId="0" applyNumberFormat="0" applyBorder="0" applyAlignment="0" applyProtection="0"/>
    <xf numFmtId="0" fontId="4" fillId="3" borderId="0" applyNumberFormat="0" applyBorder="0" applyAlignment="0" applyProtection="0"/>
    <xf numFmtId="0" fontId="6" fillId="5" borderId="13" applyNumberFormat="0" applyAlignment="0" applyProtection="0"/>
    <xf numFmtId="0" fontId="3" fillId="2" borderId="0" applyNumberFormat="0" applyBorder="0" applyAlignment="0" applyProtection="0"/>
    <xf numFmtId="0" fontId="5" fillId="4" borderId="0" applyNumberFormat="0" applyBorder="0" applyAlignment="0" applyProtection="0"/>
    <xf numFmtId="9" fontId="2" fillId="0" borderId="0" applyFont="0" applyFill="0" applyBorder="0" applyAlignment="0" applyProtection="0"/>
  </cellStyleXfs>
  <cellXfs count="224">
    <xf numFmtId="0" fontId="0" fillId="0" borderId="0" xfId="0"/>
    <xf numFmtId="0" fontId="8" fillId="0" borderId="0" xfId="0" applyFont="1"/>
    <xf numFmtId="0" fontId="8" fillId="0" borderId="0" xfId="0" applyFont="1" applyAlignment="1">
      <alignment horizontal="left"/>
    </xf>
    <xf numFmtId="0" fontId="0" fillId="0" borderId="0" xfId="0" applyProtection="1">
      <protection hidden="1"/>
    </xf>
    <xf numFmtId="0" fontId="9" fillId="0" borderId="0" xfId="0" applyFont="1" applyAlignment="1" applyProtection="1">
      <alignment horizontal="center" wrapText="1"/>
      <protection hidden="1"/>
    </xf>
    <xf numFmtId="0" fontId="8" fillId="0" borderId="0" xfId="0" applyFont="1" applyProtection="1">
      <protection hidden="1"/>
    </xf>
    <xf numFmtId="0" fontId="9" fillId="0" borderId="1" xfId="0" applyFont="1" applyBorder="1" applyAlignment="1" applyProtection="1">
      <alignment horizontal="center" vertical="center"/>
      <protection hidden="1"/>
    </xf>
    <xf numFmtId="0" fontId="9" fillId="0" borderId="1" xfId="0" applyFont="1" applyBorder="1" applyAlignment="1" applyProtection="1">
      <alignment horizontal="left"/>
      <protection hidden="1"/>
    </xf>
    <xf numFmtId="0" fontId="10" fillId="0" borderId="1" xfId="5" applyFont="1" applyFill="1" applyBorder="1" applyProtection="1">
      <protection hidden="1"/>
    </xf>
    <xf numFmtId="0" fontId="8" fillId="0" borderId="1" xfId="0" applyFont="1" applyBorder="1" applyAlignment="1" applyProtection="1">
      <alignment horizontal="left"/>
      <protection hidden="1"/>
    </xf>
    <xf numFmtId="0" fontId="11" fillId="0" borderId="1" xfId="5" applyFont="1" applyFill="1" applyBorder="1" applyAlignment="1" applyProtection="1">
      <alignment vertical="top" wrapText="1"/>
      <protection hidden="1"/>
    </xf>
    <xf numFmtId="0" fontId="10" fillId="0" borderId="1" xfId="5" applyFont="1" applyFill="1" applyBorder="1" applyAlignment="1" applyProtection="1">
      <alignment wrapText="1"/>
      <protection hidden="1"/>
    </xf>
    <xf numFmtId="0" fontId="9" fillId="0" borderId="1" xfId="0" applyFont="1" applyBorder="1" applyProtection="1">
      <protection hidden="1"/>
    </xf>
    <xf numFmtId="0" fontId="8" fillId="0" borderId="1" xfId="0" applyFont="1" applyBorder="1" applyProtection="1">
      <protection hidden="1"/>
    </xf>
    <xf numFmtId="0" fontId="0" fillId="0" borderId="0" xfId="0" applyBorder="1" applyProtection="1">
      <protection hidden="1"/>
    </xf>
    <xf numFmtId="164" fontId="5" fillId="4" borderId="0" xfId="6" applyNumberFormat="1" applyBorder="1" applyAlignment="1" applyProtection="1">
      <alignment horizontal="left"/>
      <protection locked="0" hidden="1"/>
    </xf>
    <xf numFmtId="0" fontId="0" fillId="0" borderId="15" xfId="3" applyFont="1" applyFill="1" applyBorder="1" applyProtection="1">
      <protection locked="0" hidden="1"/>
    </xf>
    <xf numFmtId="0" fontId="0" fillId="0" borderId="15" xfId="5" applyFont="1" applyFill="1" applyBorder="1" applyProtection="1">
      <protection locked="0" hidden="1"/>
    </xf>
    <xf numFmtId="0" fontId="0" fillId="0" borderId="15" xfId="5" applyFont="1" applyFill="1" applyBorder="1" applyProtection="1">
      <protection locked="0"/>
    </xf>
    <xf numFmtId="0" fontId="0" fillId="0" borderId="1" xfId="3" applyFont="1" applyFill="1" applyBorder="1" applyProtection="1">
      <protection locked="0" hidden="1"/>
    </xf>
    <xf numFmtId="0" fontId="0" fillId="0" borderId="1" xfId="5" applyFont="1" applyFill="1" applyBorder="1" applyProtection="1">
      <protection locked="0" hidden="1"/>
    </xf>
    <xf numFmtId="0" fontId="0" fillId="0" borderId="1" xfId="5" applyFont="1" applyFill="1" applyBorder="1" applyProtection="1">
      <protection locked="0"/>
    </xf>
    <xf numFmtId="0" fontId="0" fillId="0" borderId="1" xfId="5" applyFont="1" applyFill="1" applyBorder="1" applyProtection="1">
      <protection hidden="1"/>
    </xf>
    <xf numFmtId="0" fontId="0" fillId="0" borderId="18" xfId="3" applyFont="1" applyFill="1" applyBorder="1" applyProtection="1">
      <protection locked="0" hidden="1"/>
    </xf>
    <xf numFmtId="0" fontId="0" fillId="0" borderId="18" xfId="5" applyFont="1" applyFill="1" applyBorder="1" applyProtection="1">
      <protection locked="0" hidden="1"/>
    </xf>
    <xf numFmtId="0" fontId="0" fillId="0" borderId="18" xfId="5" applyFont="1" applyFill="1" applyBorder="1" applyProtection="1">
      <protection locked="0"/>
    </xf>
    <xf numFmtId="0" fontId="0" fillId="0" borderId="15" xfId="3" applyFont="1" applyFill="1" applyBorder="1" applyProtection="1">
      <protection locked="0"/>
    </xf>
    <xf numFmtId="0" fontId="0" fillId="0" borderId="1" xfId="3" applyFont="1" applyFill="1" applyBorder="1" applyProtection="1">
      <protection locked="0"/>
    </xf>
    <xf numFmtId="0" fontId="0" fillId="0" borderId="1" xfId="3" applyFont="1" applyFill="1" applyBorder="1" applyProtection="1">
      <protection hidden="1"/>
    </xf>
    <xf numFmtId="0" fontId="0" fillId="0" borderId="18" xfId="3" applyFont="1" applyFill="1" applyBorder="1" applyProtection="1">
      <protection locked="0"/>
    </xf>
    <xf numFmtId="0" fontId="2" fillId="0" borderId="18" xfId="6" applyFont="1" applyFill="1" applyBorder="1" applyAlignment="1" applyProtection="1">
      <alignment horizontal="center" vertical="center" textRotation="90"/>
      <protection hidden="1"/>
    </xf>
    <xf numFmtId="0" fontId="2" fillId="0" borderId="19" xfId="6" applyFont="1" applyFill="1" applyBorder="1" applyAlignment="1" applyProtection="1">
      <alignment horizontal="center" vertical="center" textRotation="90"/>
      <protection hidden="1"/>
    </xf>
    <xf numFmtId="0" fontId="0" fillId="0" borderId="1" xfId="0" applyBorder="1" applyAlignment="1" applyProtection="1">
      <alignment horizontal="center" wrapText="1"/>
      <protection hidden="1"/>
    </xf>
    <xf numFmtId="0" fontId="0" fillId="0" borderId="1" xfId="0" applyBorder="1" applyAlignment="1" applyProtection="1">
      <alignment horizontal="center"/>
      <protection hidden="1"/>
    </xf>
    <xf numFmtId="2" fontId="0" fillId="0" borderId="1" xfId="0" applyNumberFormat="1" applyBorder="1" applyAlignment="1" applyProtection="1">
      <alignment horizontal="center"/>
      <protection hidden="1"/>
    </xf>
    <xf numFmtId="0" fontId="0" fillId="8" borderId="0" xfId="2" applyFont="1" applyFill="1" applyAlignment="1" applyProtection="1">
      <alignment horizontal="center"/>
      <protection hidden="1"/>
    </xf>
    <xf numFmtId="0" fontId="0" fillId="8" borderId="0" xfId="1" applyFont="1" applyFill="1" applyAlignment="1" applyProtection="1">
      <alignment horizontal="center"/>
      <protection hidden="1"/>
    </xf>
    <xf numFmtId="0" fontId="0" fillId="8" borderId="1" xfId="2" applyFont="1" applyFill="1" applyBorder="1" applyAlignment="1" applyProtection="1">
      <alignment horizontal="center" vertical="center"/>
      <protection hidden="1"/>
    </xf>
    <xf numFmtId="0" fontId="0" fillId="8" borderId="1" xfId="1" applyFont="1" applyFill="1" applyBorder="1" applyAlignment="1" applyProtection="1">
      <alignment horizontal="center" vertical="center"/>
      <protection hidden="1"/>
    </xf>
    <xf numFmtId="0" fontId="0" fillId="8" borderId="0" xfId="0" applyFont="1" applyFill="1" applyProtection="1">
      <protection hidden="1"/>
    </xf>
    <xf numFmtId="0" fontId="0" fillId="8" borderId="0" xfId="6" applyFont="1" applyFill="1" applyProtection="1">
      <protection hidden="1"/>
    </xf>
    <xf numFmtId="0" fontId="0" fillId="8" borderId="0" xfId="6" applyFont="1" applyFill="1" applyAlignment="1" applyProtection="1">
      <alignment horizontal="center"/>
      <protection hidden="1"/>
    </xf>
    <xf numFmtId="0" fontId="0" fillId="8" borderId="1" xfId="5" applyFont="1" applyFill="1" applyBorder="1" applyProtection="1">
      <protection hidden="1"/>
    </xf>
    <xf numFmtId="0" fontId="0" fillId="8" borderId="1" xfId="5" applyFont="1" applyFill="1" applyBorder="1" applyAlignment="1" applyProtection="1">
      <alignment horizontal="center"/>
      <protection hidden="1"/>
    </xf>
    <xf numFmtId="9" fontId="0" fillId="8" borderId="1" xfId="7" applyFont="1" applyFill="1" applyBorder="1" applyAlignment="1" applyProtection="1">
      <alignment horizontal="center"/>
      <protection hidden="1"/>
    </xf>
    <xf numFmtId="1" fontId="0" fillId="8" borderId="1" xfId="2" applyNumberFormat="1" applyFont="1" applyFill="1" applyBorder="1" applyAlignment="1" applyProtection="1">
      <alignment horizontal="center"/>
      <protection hidden="1"/>
    </xf>
    <xf numFmtId="0" fontId="0" fillId="8" borderId="10" xfId="1" applyFont="1" applyFill="1" applyBorder="1" applyAlignment="1" applyProtection="1">
      <alignment horizontal="center"/>
      <protection hidden="1"/>
    </xf>
    <xf numFmtId="0" fontId="0" fillId="8" borderId="1" xfId="3" applyFont="1" applyFill="1" applyBorder="1" applyProtection="1">
      <protection hidden="1"/>
    </xf>
    <xf numFmtId="0" fontId="0" fillId="8" borderId="1" xfId="3" applyFont="1" applyFill="1" applyBorder="1" applyAlignment="1" applyProtection="1">
      <alignment horizontal="center"/>
      <protection hidden="1"/>
    </xf>
    <xf numFmtId="1" fontId="0" fillId="8" borderId="1" xfId="7" applyNumberFormat="1" applyFont="1" applyFill="1" applyBorder="1" applyAlignment="1" applyProtection="1">
      <alignment horizontal="center"/>
      <protection hidden="1"/>
    </xf>
    <xf numFmtId="0" fontId="0" fillId="8" borderId="1" xfId="2" applyFont="1" applyFill="1" applyBorder="1" applyAlignment="1" applyProtection="1">
      <alignment horizontal="center"/>
      <protection hidden="1"/>
    </xf>
    <xf numFmtId="0" fontId="12" fillId="8" borderId="29" xfId="4" applyFont="1" applyFill="1" applyBorder="1" applyProtection="1">
      <protection hidden="1"/>
    </xf>
    <xf numFmtId="0" fontId="12" fillId="8" borderId="29" xfId="4" applyFont="1" applyFill="1" applyBorder="1" applyAlignment="1" applyProtection="1">
      <alignment horizontal="center"/>
      <protection hidden="1"/>
    </xf>
    <xf numFmtId="9" fontId="12" fillId="8" borderId="29" xfId="7" applyFont="1" applyFill="1" applyBorder="1" applyAlignment="1" applyProtection="1">
      <alignment horizontal="center"/>
      <protection hidden="1"/>
    </xf>
    <xf numFmtId="0" fontId="0" fillId="8" borderId="0" xfId="0" applyFont="1" applyFill="1" applyAlignment="1" applyProtection="1">
      <alignment horizontal="center"/>
      <protection hidden="1"/>
    </xf>
    <xf numFmtId="1" fontId="0" fillId="8" borderId="0" xfId="7" applyNumberFormat="1" applyFont="1" applyFill="1" applyAlignment="1" applyProtection="1">
      <alignment horizontal="center"/>
      <protection hidden="1"/>
    </xf>
    <xf numFmtId="0" fontId="0" fillId="8" borderId="1" xfId="5" applyFont="1" applyFill="1" applyBorder="1" applyAlignment="1" applyProtection="1">
      <alignment vertical="center"/>
      <protection hidden="1"/>
    </xf>
    <xf numFmtId="0" fontId="0" fillId="8" borderId="1" xfId="5" applyFont="1" applyFill="1" applyBorder="1" applyAlignment="1" applyProtection="1">
      <alignment vertical="center" wrapText="1"/>
      <protection hidden="1"/>
    </xf>
    <xf numFmtId="0" fontId="0" fillId="8" borderId="1" xfId="5" applyFont="1" applyFill="1" applyBorder="1" applyAlignment="1" applyProtection="1">
      <alignment horizontal="center" vertical="center"/>
      <protection hidden="1"/>
    </xf>
    <xf numFmtId="9" fontId="0" fillId="8" borderId="1" xfId="7" applyFont="1" applyFill="1" applyBorder="1" applyAlignment="1" applyProtection="1">
      <alignment horizontal="center" vertical="center"/>
      <protection hidden="1"/>
    </xf>
    <xf numFmtId="1" fontId="0" fillId="8" borderId="1" xfId="2" applyNumberFormat="1" applyFont="1" applyFill="1" applyBorder="1" applyAlignment="1" applyProtection="1">
      <alignment horizontal="center" vertical="center"/>
      <protection hidden="1"/>
    </xf>
    <xf numFmtId="0" fontId="12" fillId="8" borderId="13" xfId="4" applyFont="1" applyFill="1" applyProtection="1">
      <protection hidden="1"/>
    </xf>
    <xf numFmtId="0" fontId="12" fillId="8" borderId="13" xfId="4" applyFont="1" applyFill="1" applyAlignment="1" applyProtection="1">
      <alignment horizontal="center"/>
      <protection hidden="1"/>
    </xf>
    <xf numFmtId="9" fontId="12" fillId="8" borderId="13" xfId="4" applyNumberFormat="1" applyFont="1" applyFill="1" applyAlignment="1" applyProtection="1">
      <alignment horizontal="center"/>
      <protection hidden="1"/>
    </xf>
    <xf numFmtId="1" fontId="0" fillId="8" borderId="0" xfId="2" applyNumberFormat="1" applyFont="1" applyFill="1" applyAlignment="1" applyProtection="1">
      <alignment horizontal="center"/>
      <protection hidden="1"/>
    </xf>
    <xf numFmtId="0" fontId="0" fillId="8" borderId="14" xfId="6" applyFont="1" applyFill="1" applyBorder="1" applyProtection="1">
      <protection hidden="1"/>
    </xf>
    <xf numFmtId="0" fontId="0" fillId="8" borderId="14" xfId="6" applyFont="1" applyFill="1" applyBorder="1" applyAlignment="1" applyProtection="1">
      <alignment horizontal="center"/>
      <protection hidden="1"/>
    </xf>
    <xf numFmtId="9" fontId="0" fillId="8" borderId="14" xfId="6" applyNumberFormat="1" applyFont="1" applyFill="1" applyBorder="1" applyAlignment="1" applyProtection="1">
      <alignment horizontal="center"/>
      <protection hidden="1"/>
    </xf>
    <xf numFmtId="1" fontId="0" fillId="8" borderId="14" xfId="6" applyNumberFormat="1" applyFont="1" applyFill="1" applyBorder="1" applyAlignment="1" applyProtection="1">
      <alignment horizontal="center"/>
      <protection hidden="1"/>
    </xf>
    <xf numFmtId="0" fontId="0" fillId="0" borderId="0" xfId="2" applyFont="1" applyFill="1" applyAlignment="1" applyProtection="1">
      <alignment horizontal="center"/>
      <protection hidden="1"/>
    </xf>
    <xf numFmtId="0" fontId="0" fillId="0" borderId="0" xfId="1" applyFont="1" applyFill="1" applyAlignment="1" applyProtection="1">
      <alignment horizontal="center"/>
      <protection hidden="1"/>
    </xf>
    <xf numFmtId="0" fontId="0" fillId="0" borderId="0" xfId="0" applyFont="1" applyFill="1" applyProtection="1">
      <protection hidden="1"/>
    </xf>
    <xf numFmtId="0" fontId="0" fillId="0" borderId="0" xfId="6" applyFont="1" applyFill="1" applyProtection="1">
      <protection hidden="1"/>
    </xf>
    <xf numFmtId="1" fontId="0" fillId="0" borderId="0" xfId="2" applyNumberFormat="1" applyFont="1" applyFill="1" applyAlignment="1" applyProtection="1">
      <alignment horizontal="center"/>
      <protection hidden="1"/>
    </xf>
    <xf numFmtId="0" fontId="12" fillId="0" borderId="13" xfId="4" applyFont="1" applyFill="1" applyProtection="1">
      <protection hidden="1"/>
    </xf>
    <xf numFmtId="0" fontId="12" fillId="0" borderId="13" xfId="4" applyFont="1" applyFill="1" applyAlignment="1" applyProtection="1">
      <alignment horizontal="center"/>
      <protection hidden="1"/>
    </xf>
    <xf numFmtId="9" fontId="12" fillId="0" borderId="13" xfId="4" applyNumberFormat="1" applyFont="1" applyFill="1" applyAlignment="1" applyProtection="1">
      <alignment horizontal="center"/>
      <protection hidden="1"/>
    </xf>
    <xf numFmtId="0" fontId="12" fillId="0" borderId="29" xfId="4" applyFont="1" applyFill="1" applyBorder="1" applyProtection="1">
      <protection hidden="1"/>
    </xf>
    <xf numFmtId="0" fontId="12" fillId="0" borderId="29" xfId="4" applyFont="1" applyFill="1" applyBorder="1" applyAlignment="1" applyProtection="1">
      <alignment horizontal="center"/>
      <protection hidden="1"/>
    </xf>
    <xf numFmtId="0" fontId="0" fillId="0" borderId="1" xfId="5" applyFont="1" applyFill="1" applyBorder="1" applyAlignment="1" applyProtection="1">
      <alignment horizontal="center"/>
      <protection hidden="1"/>
    </xf>
    <xf numFmtId="9" fontId="0" fillId="0" borderId="1" xfId="7" applyFont="1" applyFill="1" applyBorder="1" applyAlignment="1" applyProtection="1">
      <alignment horizontal="center"/>
      <protection hidden="1"/>
    </xf>
    <xf numFmtId="1" fontId="0" fillId="0" borderId="1" xfId="2" applyNumberFormat="1" applyFont="1" applyFill="1" applyBorder="1" applyAlignment="1" applyProtection="1">
      <alignment horizontal="center"/>
      <protection hidden="1"/>
    </xf>
    <xf numFmtId="0" fontId="0" fillId="0" borderId="1" xfId="1" applyFont="1" applyFill="1" applyBorder="1" applyAlignment="1" applyProtection="1">
      <alignment horizontal="center"/>
      <protection hidden="1"/>
    </xf>
    <xf numFmtId="0" fontId="0" fillId="0" borderId="1" xfId="3" applyFont="1" applyFill="1" applyBorder="1" applyAlignment="1" applyProtection="1">
      <alignment horizontal="center"/>
      <protection hidden="1"/>
    </xf>
    <xf numFmtId="1" fontId="0" fillId="0" borderId="1" xfId="7" applyNumberFormat="1" applyFont="1" applyFill="1" applyBorder="1" applyAlignment="1" applyProtection="1">
      <alignment horizontal="center"/>
      <protection hidden="1"/>
    </xf>
    <xf numFmtId="0" fontId="0" fillId="0" borderId="1" xfId="2" applyFont="1" applyFill="1" applyBorder="1" applyAlignment="1" applyProtection="1">
      <alignment horizontal="center"/>
      <protection hidden="1"/>
    </xf>
    <xf numFmtId="9" fontId="0" fillId="0" borderId="1" xfId="3" applyNumberFormat="1" applyFont="1" applyFill="1" applyBorder="1" applyAlignment="1" applyProtection="1">
      <alignment horizontal="center"/>
      <protection hidden="1"/>
    </xf>
    <xf numFmtId="0" fontId="0" fillId="0" borderId="1" xfId="6" applyFont="1" applyFill="1" applyBorder="1" applyProtection="1">
      <protection hidden="1"/>
    </xf>
    <xf numFmtId="0" fontId="0" fillId="0" borderId="1" xfId="6" applyFont="1" applyFill="1" applyBorder="1" applyAlignment="1" applyProtection="1">
      <alignment horizontal="center"/>
      <protection hidden="1"/>
    </xf>
    <xf numFmtId="9" fontId="0" fillId="0" borderId="1" xfId="5" applyNumberFormat="1" applyFont="1" applyFill="1" applyBorder="1" applyAlignment="1" applyProtection="1">
      <alignment horizontal="center"/>
      <protection hidden="1"/>
    </xf>
    <xf numFmtId="0" fontId="0" fillId="8" borderId="32" xfId="5" applyFont="1" applyFill="1" applyBorder="1" applyProtection="1">
      <protection hidden="1"/>
    </xf>
    <xf numFmtId="0" fontId="0" fillId="8" borderId="32" xfId="5" applyFont="1" applyFill="1" applyBorder="1" applyAlignment="1" applyProtection="1">
      <alignment horizontal="center"/>
      <protection hidden="1"/>
    </xf>
    <xf numFmtId="9" fontId="0" fillId="8" borderId="32" xfId="7" applyFont="1" applyFill="1" applyBorder="1" applyAlignment="1" applyProtection="1">
      <alignment horizontal="center"/>
      <protection hidden="1"/>
    </xf>
    <xf numFmtId="1" fontId="0" fillId="8" borderId="32" xfId="2" applyNumberFormat="1" applyFont="1" applyFill="1" applyBorder="1" applyAlignment="1" applyProtection="1">
      <alignment horizontal="center"/>
      <protection hidden="1"/>
    </xf>
    <xf numFmtId="0" fontId="0" fillId="0" borderId="15" xfId="3" applyFont="1" applyFill="1" applyBorder="1" applyAlignment="1" applyProtection="1">
      <alignment wrapText="1"/>
      <protection locked="0" hidden="1"/>
    </xf>
    <xf numFmtId="0" fontId="0" fillId="0" borderId="33" xfId="3" applyFont="1" applyFill="1" applyBorder="1" applyProtection="1">
      <protection locked="0" hidden="1"/>
    </xf>
    <xf numFmtId="0" fontId="0" fillId="0" borderId="33" xfId="5" applyFont="1" applyFill="1" applyBorder="1" applyProtection="1">
      <protection locked="0" hidden="1"/>
    </xf>
    <xf numFmtId="0" fontId="0" fillId="0" borderId="33" xfId="5" applyFont="1" applyFill="1" applyBorder="1" applyProtection="1">
      <protection locked="0"/>
    </xf>
    <xf numFmtId="0" fontId="0" fillId="0" borderId="36" xfId="5" applyFont="1" applyFill="1" applyBorder="1" applyProtection="1">
      <protection locked="0" hidden="1"/>
    </xf>
    <xf numFmtId="0" fontId="0" fillId="0" borderId="37" xfId="5" applyFont="1" applyFill="1" applyBorder="1" applyProtection="1">
      <protection hidden="1"/>
    </xf>
    <xf numFmtId="0" fontId="0" fillId="0" borderId="37" xfId="5" applyFont="1" applyFill="1" applyBorder="1" applyAlignment="1" applyProtection="1">
      <alignment horizontal="center"/>
      <protection hidden="1"/>
    </xf>
    <xf numFmtId="9" fontId="0" fillId="0" borderId="37" xfId="7" applyFont="1" applyFill="1" applyBorder="1" applyAlignment="1" applyProtection="1">
      <alignment horizontal="center"/>
      <protection hidden="1"/>
    </xf>
    <xf numFmtId="1" fontId="0" fillId="0" borderId="37" xfId="2" applyNumberFormat="1" applyFont="1" applyFill="1" applyBorder="1" applyAlignment="1" applyProtection="1">
      <alignment horizontal="center"/>
      <protection hidden="1"/>
    </xf>
    <xf numFmtId="0" fontId="0" fillId="0" borderId="37" xfId="1" applyFont="1" applyFill="1" applyBorder="1" applyAlignment="1" applyProtection="1">
      <alignment horizontal="center"/>
      <protection hidden="1"/>
    </xf>
    <xf numFmtId="2" fontId="0" fillId="0" borderId="37" xfId="0" applyNumberFormat="1" applyBorder="1" applyAlignment="1" applyProtection="1">
      <alignment horizontal="center"/>
      <protection hidden="1"/>
    </xf>
    <xf numFmtId="0" fontId="0" fillId="0" borderId="0" xfId="0" applyFont="1" applyFill="1" applyBorder="1" applyProtection="1">
      <protection hidden="1"/>
    </xf>
    <xf numFmtId="0" fontId="0" fillId="0" borderId="0" xfId="2" applyFont="1" applyFill="1" applyBorder="1" applyAlignment="1" applyProtection="1">
      <alignment horizontal="center"/>
      <protection hidden="1"/>
    </xf>
    <xf numFmtId="0" fontId="0" fillId="0" borderId="0" xfId="1" applyFont="1" applyFill="1" applyBorder="1" applyAlignment="1" applyProtection="1">
      <alignment horizontal="center"/>
      <protection hidden="1"/>
    </xf>
    <xf numFmtId="0" fontId="0" fillId="8" borderId="1" xfId="6" applyFont="1" applyFill="1" applyBorder="1" applyProtection="1">
      <protection hidden="1"/>
    </xf>
    <xf numFmtId="0" fontId="0" fillId="8" borderId="1" xfId="6" applyFont="1" applyFill="1" applyBorder="1" applyAlignment="1" applyProtection="1">
      <alignment horizontal="center"/>
      <protection hidden="1"/>
    </xf>
    <xf numFmtId="0" fontId="0" fillId="8" borderId="1" xfId="1" applyFont="1" applyFill="1" applyBorder="1" applyAlignment="1" applyProtection="1">
      <alignment horizontal="center"/>
      <protection hidden="1"/>
    </xf>
    <xf numFmtId="0" fontId="0" fillId="0" borderId="2" xfId="0" applyBorder="1" applyProtection="1">
      <protection locked="0" hidden="1"/>
    </xf>
    <xf numFmtId="0" fontId="0" fillId="0" borderId="3" xfId="0" applyBorder="1" applyProtection="1">
      <protection locked="0" hidden="1"/>
    </xf>
    <xf numFmtId="0" fontId="0" fillId="0" borderId="4" xfId="0" applyBorder="1" applyProtection="1">
      <protection locked="0"/>
    </xf>
    <xf numFmtId="0" fontId="0" fillId="0" borderId="0" xfId="0" applyProtection="1">
      <protection locked="0"/>
    </xf>
    <xf numFmtId="0" fontId="0" fillId="0" borderId="5" xfId="0" applyBorder="1" applyProtection="1">
      <protection locked="0" hidden="1"/>
    </xf>
    <xf numFmtId="0" fontId="0" fillId="0" borderId="6" xfId="0" applyBorder="1" applyProtection="1">
      <protection locked="0"/>
    </xf>
    <xf numFmtId="0" fontId="0" fillId="0" borderId="0" xfId="0" applyBorder="1" applyProtection="1">
      <protection locked="0" hidden="1"/>
    </xf>
    <xf numFmtId="0" fontId="0" fillId="0" borderId="0" xfId="0" applyBorder="1" applyAlignment="1" applyProtection="1">
      <alignment horizontal="right"/>
      <protection locked="0" hidden="1"/>
    </xf>
    <xf numFmtId="0" fontId="5" fillId="4" borderId="0" xfId="6" applyBorder="1" applyAlignment="1" applyProtection="1">
      <alignment horizontal="left"/>
      <protection locked="0" hidden="1"/>
    </xf>
    <xf numFmtId="0" fontId="0" fillId="0" borderId="2" xfId="0" applyFont="1" applyFill="1" applyBorder="1" applyProtection="1">
      <protection locked="0" hidden="1"/>
    </xf>
    <xf numFmtId="0" fontId="0" fillId="0" borderId="5" xfId="0" applyFont="1" applyFill="1" applyBorder="1" applyProtection="1">
      <protection locked="0" hidden="1"/>
    </xf>
    <xf numFmtId="1" fontId="0" fillId="0" borderId="1" xfId="3" applyNumberFormat="1" applyFont="1" applyFill="1" applyBorder="1" applyProtection="1">
      <protection locked="0" hidden="1"/>
    </xf>
    <xf numFmtId="0" fontId="0" fillId="0" borderId="7" xfId="0" applyFont="1" applyFill="1" applyBorder="1" applyProtection="1">
      <protection locked="0" hidden="1"/>
    </xf>
    <xf numFmtId="1" fontId="0" fillId="0" borderId="18" xfId="3" applyNumberFormat="1" applyFont="1" applyFill="1" applyBorder="1" applyProtection="1">
      <protection locked="0" hidden="1"/>
    </xf>
    <xf numFmtId="1" fontId="0" fillId="0" borderId="15" xfId="5" applyNumberFormat="1" applyFont="1" applyFill="1" applyBorder="1" applyProtection="1">
      <protection locked="0" hidden="1"/>
    </xf>
    <xf numFmtId="1" fontId="0" fillId="0" borderId="1" xfId="5" applyNumberFormat="1" applyFont="1" applyFill="1" applyBorder="1" applyProtection="1">
      <protection locked="0" hidden="1"/>
    </xf>
    <xf numFmtId="1" fontId="0" fillId="0" borderId="18" xfId="5" applyNumberFormat="1" applyFont="1" applyFill="1" applyBorder="1" applyProtection="1">
      <protection locked="0" hidden="1"/>
    </xf>
    <xf numFmtId="1" fontId="0" fillId="0" borderId="15" xfId="3" applyNumberFormat="1" applyFont="1" applyFill="1" applyBorder="1" applyProtection="1">
      <protection locked="0" hidden="1"/>
    </xf>
    <xf numFmtId="1" fontId="0" fillId="0" borderId="33" xfId="5" applyNumberFormat="1" applyFont="1" applyFill="1" applyBorder="1" applyProtection="1">
      <protection locked="0" hidden="1"/>
    </xf>
    <xf numFmtId="0" fontId="0" fillId="0" borderId="7" xfId="0" applyBorder="1" applyProtection="1">
      <protection locked="0"/>
    </xf>
    <xf numFmtId="0" fontId="0" fillId="0" borderId="8" xfId="0" applyBorder="1" applyProtection="1">
      <protection locked="0"/>
    </xf>
    <xf numFmtId="0" fontId="0" fillId="0" borderId="9" xfId="0" applyBorder="1" applyProtection="1">
      <protection locked="0"/>
    </xf>
    <xf numFmtId="1" fontId="12" fillId="8" borderId="30" xfId="4" applyNumberFormat="1" applyFont="1" applyFill="1" applyBorder="1" applyAlignment="1" applyProtection="1">
      <alignment horizontal="center"/>
      <protection hidden="1"/>
    </xf>
    <xf numFmtId="0" fontId="0" fillId="0" borderId="39" xfId="6" applyFont="1" applyFill="1" applyBorder="1" applyProtection="1">
      <protection hidden="1"/>
    </xf>
    <xf numFmtId="0" fontId="0" fillId="0" borderId="39" xfId="6" applyFont="1" applyFill="1" applyBorder="1" applyAlignment="1" applyProtection="1">
      <alignment horizontal="center"/>
      <protection hidden="1"/>
    </xf>
    <xf numFmtId="9" fontId="0" fillId="0" borderId="39" xfId="6" applyNumberFormat="1" applyFont="1" applyFill="1" applyBorder="1" applyAlignment="1" applyProtection="1">
      <alignment horizontal="center"/>
      <protection hidden="1"/>
    </xf>
    <xf numFmtId="0" fontId="0" fillId="0" borderId="40" xfId="6" applyFont="1" applyFill="1" applyBorder="1" applyProtection="1">
      <protection hidden="1"/>
    </xf>
    <xf numFmtId="0" fontId="0" fillId="0" borderId="40" xfId="6" applyFont="1" applyFill="1" applyBorder="1" applyAlignment="1" applyProtection="1">
      <alignment horizontal="center"/>
      <protection hidden="1"/>
    </xf>
    <xf numFmtId="9" fontId="0" fillId="0" borderId="40" xfId="6" applyNumberFormat="1" applyFont="1" applyFill="1" applyBorder="1" applyAlignment="1" applyProtection="1">
      <alignment horizontal="center"/>
      <protection hidden="1"/>
    </xf>
    <xf numFmtId="1" fontId="0" fillId="0" borderId="40" xfId="2" applyNumberFormat="1" applyFont="1" applyFill="1" applyBorder="1" applyAlignment="1" applyProtection="1">
      <alignment horizontal="center"/>
      <protection hidden="1"/>
    </xf>
    <xf numFmtId="0" fontId="0" fillId="0" borderId="41" xfId="1" applyFont="1" applyFill="1" applyBorder="1" applyAlignment="1" applyProtection="1">
      <alignment horizontal="center"/>
      <protection hidden="1"/>
    </xf>
    <xf numFmtId="9" fontId="12" fillId="0" borderId="30" xfId="7" applyFont="1" applyFill="1" applyBorder="1" applyAlignment="1" applyProtection="1">
      <alignment horizontal="center"/>
      <protection hidden="1"/>
    </xf>
    <xf numFmtId="9" fontId="12" fillId="0" borderId="42" xfId="4" applyNumberFormat="1" applyFont="1" applyFill="1" applyBorder="1" applyAlignment="1" applyProtection="1">
      <alignment horizontal="center"/>
      <protection hidden="1"/>
    </xf>
    <xf numFmtId="0" fontId="0" fillId="0" borderId="43" xfId="1" applyFont="1" applyFill="1" applyBorder="1" applyAlignment="1" applyProtection="1">
      <alignment horizontal="center"/>
      <protection hidden="1"/>
    </xf>
    <xf numFmtId="1" fontId="0" fillId="0" borderId="33" xfId="2" applyNumberFormat="1" applyFont="1" applyFill="1" applyBorder="1" applyAlignment="1" applyProtection="1">
      <alignment horizontal="center"/>
      <protection hidden="1"/>
    </xf>
    <xf numFmtId="0" fontId="0" fillId="0" borderId="32" xfId="1" applyFont="1" applyFill="1" applyBorder="1" applyAlignment="1" applyProtection="1">
      <alignment horizontal="center"/>
      <protection hidden="1"/>
    </xf>
    <xf numFmtId="0" fontId="20" fillId="0" borderId="0" xfId="0" applyFont="1" applyAlignment="1" applyProtection="1">
      <alignment vertical="top" wrapText="1"/>
      <protection locked="0"/>
    </xf>
    <xf numFmtId="0" fontId="0" fillId="0" borderId="45" xfId="3" applyFont="1" applyFill="1" applyBorder="1" applyProtection="1">
      <protection locked="0" hidden="1"/>
    </xf>
    <xf numFmtId="0" fontId="0" fillId="0" borderId="37" xfId="3" applyFont="1" applyFill="1" applyBorder="1" applyProtection="1">
      <protection locked="0" hidden="1"/>
    </xf>
    <xf numFmtId="0" fontId="0" fillId="0" borderId="45" xfId="5" applyFont="1" applyFill="1" applyBorder="1" applyProtection="1">
      <protection locked="0" hidden="1"/>
    </xf>
    <xf numFmtId="2" fontId="0" fillId="0" borderId="1" xfId="0" applyNumberFormat="1" applyBorder="1" applyAlignment="1" applyProtection="1">
      <protection hidden="1"/>
    </xf>
    <xf numFmtId="2" fontId="0" fillId="0" borderId="38" xfId="0" applyNumberFormat="1" applyBorder="1" applyAlignment="1" applyProtection="1">
      <protection hidden="1"/>
    </xf>
    <xf numFmtId="2" fontId="0" fillId="0" borderId="0" xfId="0" applyNumberFormat="1" applyBorder="1" applyAlignment="1" applyProtection="1">
      <protection hidden="1"/>
    </xf>
    <xf numFmtId="2" fontId="0" fillId="0" borderId="31" xfId="0" applyNumberFormat="1" applyBorder="1" applyAlignment="1" applyProtection="1">
      <protection hidden="1"/>
    </xf>
    <xf numFmtId="0" fontId="2" fillId="0" borderId="47" xfId="6" applyFont="1" applyFill="1" applyBorder="1" applyAlignment="1" applyProtection="1">
      <alignment horizontal="center" vertical="center" textRotation="90"/>
      <protection hidden="1"/>
    </xf>
    <xf numFmtId="0" fontId="0" fillId="0" borderId="36" xfId="3" applyFont="1" applyFill="1" applyBorder="1" applyProtection="1">
      <protection locked="0" hidden="1"/>
    </xf>
    <xf numFmtId="0" fontId="0" fillId="0" borderId="37" xfId="3" applyFont="1" applyFill="1" applyBorder="1" applyProtection="1">
      <protection locked="0"/>
    </xf>
    <xf numFmtId="0" fontId="12" fillId="0" borderId="1" xfId="0" applyFont="1" applyBorder="1" applyProtection="1">
      <protection locked="0" hidden="1"/>
    </xf>
    <xf numFmtId="0" fontId="12" fillId="0" borderId="1" xfId="0" applyFont="1" applyBorder="1" applyAlignment="1" applyProtection="1">
      <alignment wrapText="1"/>
      <protection locked="0" hidden="1"/>
    </xf>
    <xf numFmtId="0" fontId="12" fillId="0" borderId="1" xfId="0" applyFont="1" applyBorder="1" applyProtection="1">
      <protection hidden="1"/>
    </xf>
    <xf numFmtId="0" fontId="0" fillId="0" borderId="15" xfId="5" applyFont="1" applyFill="1" applyBorder="1" applyAlignment="1" applyProtection="1">
      <alignment horizontal="center" vertical="center" wrapText="1"/>
      <protection hidden="1"/>
    </xf>
    <xf numFmtId="0" fontId="0" fillId="0" borderId="1" xfId="5" applyFont="1" applyFill="1" applyBorder="1" applyAlignment="1" applyProtection="1">
      <alignment horizontal="center" vertical="center" wrapText="1"/>
      <protection hidden="1"/>
    </xf>
    <xf numFmtId="0" fontId="0" fillId="0" borderId="18" xfId="5" applyFont="1" applyFill="1" applyBorder="1" applyAlignment="1" applyProtection="1">
      <alignment horizontal="center" vertical="center" wrapText="1"/>
      <protection hidden="1"/>
    </xf>
    <xf numFmtId="0" fontId="0" fillId="0" borderId="15" xfId="3" applyFont="1" applyFill="1" applyBorder="1" applyAlignment="1" applyProtection="1">
      <alignment horizontal="center" vertical="center" wrapText="1"/>
      <protection hidden="1"/>
    </xf>
    <xf numFmtId="0" fontId="0" fillId="0" borderId="1" xfId="3" applyFont="1" applyFill="1" applyBorder="1" applyAlignment="1" applyProtection="1">
      <alignment horizontal="center" vertical="center" wrapText="1"/>
      <protection hidden="1"/>
    </xf>
    <xf numFmtId="0" fontId="0" fillId="0" borderId="18" xfId="3" applyFont="1" applyFill="1" applyBorder="1" applyAlignment="1" applyProtection="1">
      <alignment horizontal="center" vertical="center" wrapText="1"/>
      <protection hidden="1"/>
    </xf>
    <xf numFmtId="0" fontId="0" fillId="0" borderId="27" xfId="6" applyFont="1" applyFill="1" applyBorder="1" applyAlignment="1" applyProtection="1">
      <alignment horizontal="center" vertical="center" textRotation="90"/>
      <protection hidden="1"/>
    </xf>
    <xf numFmtId="0" fontId="0" fillId="0" borderId="28" xfId="6" applyFont="1" applyFill="1" applyBorder="1" applyAlignment="1" applyProtection="1">
      <alignment horizontal="center" vertical="center" textRotation="90"/>
      <protection hidden="1"/>
    </xf>
    <xf numFmtId="0" fontId="0" fillId="0" borderId="23" xfId="6" applyFont="1" applyFill="1" applyBorder="1" applyAlignment="1" applyProtection="1">
      <alignment horizontal="center" vertical="center" textRotation="90"/>
      <protection hidden="1"/>
    </xf>
    <xf numFmtId="1" fontId="0" fillId="9" borderId="24" xfId="3" applyNumberFormat="1" applyFont="1" applyFill="1" applyBorder="1" applyAlignment="1" applyProtection="1">
      <alignment horizontal="center" vertical="center"/>
      <protection hidden="1"/>
    </xf>
    <xf numFmtId="1" fontId="0" fillId="9" borderId="25" xfId="3" applyNumberFormat="1" applyFont="1" applyFill="1" applyBorder="1" applyAlignment="1" applyProtection="1">
      <alignment horizontal="center" vertical="center"/>
      <protection hidden="1"/>
    </xf>
    <xf numFmtId="1" fontId="0" fillId="9" borderId="26" xfId="3" applyNumberFormat="1" applyFont="1" applyFill="1" applyBorder="1" applyAlignment="1" applyProtection="1">
      <alignment horizontal="center" vertical="center"/>
      <protection hidden="1"/>
    </xf>
    <xf numFmtId="0" fontId="0" fillId="0" borderId="16" xfId="6" applyFont="1" applyFill="1" applyBorder="1" applyAlignment="1" applyProtection="1">
      <alignment horizontal="center" vertical="center" textRotation="90"/>
      <protection hidden="1"/>
    </xf>
    <xf numFmtId="0" fontId="0" fillId="0" borderId="17" xfId="6" applyFont="1" applyFill="1" applyBorder="1" applyAlignment="1" applyProtection="1">
      <alignment horizontal="center" vertical="center" textRotation="90"/>
      <protection hidden="1"/>
    </xf>
    <xf numFmtId="0" fontId="0" fillId="0" borderId="19" xfId="6" applyFont="1" applyFill="1" applyBorder="1" applyAlignment="1" applyProtection="1">
      <alignment horizontal="center" vertical="center" textRotation="90"/>
      <protection hidden="1"/>
    </xf>
    <xf numFmtId="0" fontId="0" fillId="0" borderId="15" xfId="6" applyFont="1" applyFill="1" applyBorder="1" applyAlignment="1" applyProtection="1">
      <alignment horizontal="center" vertical="center" textRotation="90"/>
      <protection hidden="1"/>
    </xf>
    <xf numFmtId="0" fontId="0" fillId="0" borderId="1" xfId="6" applyFont="1" applyFill="1" applyBorder="1" applyAlignment="1" applyProtection="1">
      <alignment horizontal="center" vertical="center" textRotation="90"/>
      <protection hidden="1"/>
    </xf>
    <xf numFmtId="0" fontId="0" fillId="0" borderId="18" xfId="6" applyFont="1" applyFill="1" applyBorder="1" applyAlignment="1" applyProtection="1">
      <alignment horizontal="center" vertical="center" textRotation="90"/>
      <protection hidden="1"/>
    </xf>
    <xf numFmtId="0" fontId="0" fillId="0" borderId="33" xfId="5" applyFont="1" applyFill="1" applyBorder="1" applyAlignment="1" applyProtection="1">
      <alignment horizontal="center" vertical="center" wrapText="1"/>
      <protection hidden="1"/>
    </xf>
    <xf numFmtId="0" fontId="2" fillId="0" borderId="20" xfId="6" applyFont="1" applyFill="1" applyBorder="1" applyAlignment="1" applyProtection="1">
      <alignment horizontal="center" vertical="center"/>
      <protection hidden="1"/>
    </xf>
    <xf numFmtId="0" fontId="2" fillId="0" borderId="21" xfId="6" applyFont="1" applyFill="1" applyBorder="1" applyAlignment="1" applyProtection="1">
      <alignment horizontal="center" vertical="center"/>
      <protection hidden="1"/>
    </xf>
    <xf numFmtId="0" fontId="2" fillId="0" borderId="22" xfId="6" applyFont="1" applyFill="1" applyBorder="1" applyAlignment="1" applyProtection="1">
      <alignment horizontal="center" vertical="center"/>
      <protection hidden="1"/>
    </xf>
    <xf numFmtId="0" fontId="0" fillId="0" borderId="15" xfId="6" applyFont="1" applyFill="1" applyBorder="1" applyAlignment="1" applyProtection="1">
      <alignment horizontal="center" vertical="center" textRotation="90"/>
      <protection locked="0" hidden="1"/>
    </xf>
    <xf numFmtId="0" fontId="0" fillId="0" borderId="1" xfId="6" applyFont="1" applyFill="1" applyBorder="1" applyAlignment="1" applyProtection="1">
      <alignment horizontal="center" vertical="center" textRotation="90"/>
      <protection locked="0" hidden="1"/>
    </xf>
    <xf numFmtId="0" fontId="0" fillId="0" borderId="18" xfId="6" applyFont="1" applyFill="1" applyBorder="1" applyAlignment="1" applyProtection="1">
      <alignment horizontal="center" vertical="center" textRotation="90"/>
      <protection locked="0" hidden="1"/>
    </xf>
    <xf numFmtId="0" fontId="0" fillId="0" borderId="16" xfId="6" applyFont="1" applyFill="1" applyBorder="1" applyAlignment="1" applyProtection="1">
      <alignment horizontal="center" vertical="center" textRotation="90"/>
      <protection locked="0" hidden="1"/>
    </xf>
    <xf numFmtId="0" fontId="0" fillId="0" borderId="17" xfId="6" applyFont="1" applyFill="1" applyBorder="1" applyAlignment="1" applyProtection="1">
      <alignment horizontal="center" vertical="center" textRotation="90"/>
      <protection locked="0" hidden="1"/>
    </xf>
    <xf numFmtId="0" fontId="0" fillId="0" borderId="19" xfId="6" applyFont="1" applyFill="1" applyBorder="1" applyAlignment="1" applyProtection="1">
      <alignment horizontal="center" vertical="center" textRotation="90"/>
      <protection locked="0" hidden="1"/>
    </xf>
    <xf numFmtId="0" fontId="0" fillId="0" borderId="37" xfId="3" applyFont="1" applyFill="1" applyBorder="1" applyAlignment="1" applyProtection="1">
      <alignment horizontal="center" vertical="center" wrapText="1"/>
      <protection hidden="1"/>
    </xf>
    <xf numFmtId="0" fontId="14" fillId="0" borderId="0" xfId="0" applyFont="1" applyBorder="1" applyAlignment="1" applyProtection="1">
      <alignment horizontal="center" wrapText="1"/>
      <protection locked="0" hidden="1"/>
    </xf>
    <xf numFmtId="0" fontId="13" fillId="4" borderId="0" xfId="6" applyFont="1" applyBorder="1" applyAlignment="1" applyProtection="1">
      <alignment horizontal="left"/>
      <protection locked="0" hidden="1"/>
    </xf>
    <xf numFmtId="1" fontId="0" fillId="9" borderId="25" xfId="3" applyNumberFormat="1" applyFont="1" applyFill="1" applyBorder="1" applyAlignment="1" applyProtection="1">
      <alignment horizontal="center" vertical="center"/>
      <protection locked="0" hidden="1"/>
    </xf>
    <xf numFmtId="1" fontId="0" fillId="9" borderId="26" xfId="3" applyNumberFormat="1" applyFont="1" applyFill="1" applyBorder="1" applyAlignment="1" applyProtection="1">
      <alignment horizontal="center" vertical="center"/>
      <protection locked="0" hidden="1"/>
    </xf>
    <xf numFmtId="0" fontId="12" fillId="0" borderId="1" xfId="0" applyFont="1" applyBorder="1" applyAlignment="1" applyProtection="1">
      <alignment horizontal="center"/>
      <protection locked="0" hidden="1"/>
    </xf>
    <xf numFmtId="0" fontId="0" fillId="0" borderId="34" xfId="6" applyFont="1" applyFill="1" applyBorder="1" applyAlignment="1" applyProtection="1">
      <alignment horizontal="center" vertical="center" textRotation="90"/>
      <protection hidden="1"/>
    </xf>
    <xf numFmtId="0" fontId="0" fillId="0" borderId="33" xfId="6" applyFont="1" applyFill="1" applyBorder="1" applyAlignment="1" applyProtection="1">
      <alignment horizontal="center" vertical="center" textRotation="90"/>
      <protection hidden="1"/>
    </xf>
    <xf numFmtId="0" fontId="0" fillId="0" borderId="35" xfId="6" applyFont="1" applyFill="1" applyBorder="1" applyAlignment="1" applyProtection="1">
      <alignment horizontal="center" vertical="center" textRotation="90"/>
      <protection hidden="1"/>
    </xf>
    <xf numFmtId="0" fontId="19" fillId="0" borderId="1" xfId="0" applyFont="1" applyBorder="1" applyAlignment="1" applyProtection="1">
      <alignment horizontal="left" vertical="top"/>
      <protection locked="0" hidden="1"/>
    </xf>
    <xf numFmtId="0" fontId="0" fillId="0" borderId="1" xfId="0" applyFont="1" applyBorder="1" applyAlignment="1" applyProtection="1">
      <alignment horizontal="left" vertical="top"/>
      <protection locked="0" hidden="1"/>
    </xf>
    <xf numFmtId="0" fontId="19" fillId="0" borderId="10" xfId="0" applyFont="1" applyBorder="1" applyAlignment="1" applyProtection="1">
      <alignment horizontal="left" vertical="top" wrapText="1"/>
      <protection locked="0"/>
    </xf>
    <xf numFmtId="0" fontId="19" fillId="0" borderId="12" xfId="0" applyFont="1" applyBorder="1" applyAlignment="1" applyProtection="1">
      <alignment horizontal="left" vertical="top" wrapText="1"/>
      <protection locked="0"/>
    </xf>
    <xf numFmtId="0" fontId="19" fillId="0" borderId="10" xfId="0" applyFont="1" applyBorder="1" applyAlignment="1" applyProtection="1">
      <alignment horizontal="center" vertical="top" wrapText="1"/>
      <protection locked="0"/>
    </xf>
    <xf numFmtId="0" fontId="19" fillId="0" borderId="11" xfId="0" applyFont="1" applyBorder="1" applyAlignment="1" applyProtection="1">
      <alignment horizontal="center" vertical="top" wrapText="1"/>
      <protection locked="0"/>
    </xf>
    <xf numFmtId="0" fontId="19" fillId="0" borderId="12" xfId="0" applyFont="1" applyBorder="1" applyAlignment="1" applyProtection="1">
      <alignment horizontal="center" vertical="top" wrapText="1"/>
      <protection locked="0"/>
    </xf>
    <xf numFmtId="0" fontId="14" fillId="0" borderId="0" xfId="0" applyFont="1" applyAlignment="1" applyProtection="1">
      <alignment horizontal="center" wrapText="1"/>
      <protection hidden="1"/>
    </xf>
    <xf numFmtId="0" fontId="9" fillId="0" borderId="0" xfId="0" applyFont="1" applyAlignment="1" applyProtection="1">
      <alignment horizontal="center"/>
      <protection hidden="1"/>
    </xf>
    <xf numFmtId="0" fontId="9" fillId="0" borderId="10" xfId="0" applyFont="1" applyBorder="1" applyAlignment="1" applyProtection="1">
      <alignment horizontal="center" vertical="center"/>
      <protection hidden="1"/>
    </xf>
    <xf numFmtId="0" fontId="9" fillId="0" borderId="11" xfId="0" applyFont="1" applyBorder="1" applyAlignment="1" applyProtection="1">
      <alignment horizontal="center" vertical="center"/>
      <protection hidden="1"/>
    </xf>
    <xf numFmtId="0" fontId="9" fillId="0" borderId="12" xfId="0" applyFont="1" applyBorder="1" applyAlignment="1" applyProtection="1">
      <alignment horizontal="center" vertical="center"/>
      <protection hidden="1"/>
    </xf>
    <xf numFmtId="0" fontId="9" fillId="0" borderId="1" xfId="0" applyFont="1" applyBorder="1" applyAlignment="1" applyProtection="1">
      <alignment horizontal="left" vertical="center"/>
      <protection hidden="1"/>
    </xf>
    <xf numFmtId="0" fontId="17" fillId="8" borderId="1" xfId="0" applyFont="1" applyFill="1" applyBorder="1" applyAlignment="1" applyProtection="1">
      <alignment horizontal="center" vertical="center"/>
      <protection hidden="1"/>
    </xf>
    <xf numFmtId="0" fontId="16" fillId="0" borderId="0" xfId="0" applyFont="1" applyAlignment="1" applyProtection="1">
      <alignment horizontal="center" wrapText="1"/>
      <protection hidden="1"/>
    </xf>
    <xf numFmtId="0" fontId="0" fillId="8" borderId="38" xfId="1" applyFont="1" applyFill="1" applyBorder="1" applyAlignment="1" applyProtection="1">
      <alignment horizontal="center"/>
      <protection hidden="1"/>
    </xf>
    <xf numFmtId="0" fontId="0" fillId="8" borderId="46" xfId="1" applyFont="1" applyFill="1" applyBorder="1" applyAlignment="1" applyProtection="1">
      <alignment horizontal="center"/>
      <protection hidden="1"/>
    </xf>
    <xf numFmtId="0" fontId="0" fillId="8" borderId="31" xfId="1" applyFont="1" applyFill="1" applyBorder="1" applyAlignment="1" applyProtection="1">
      <alignment horizontal="center"/>
      <protection hidden="1"/>
    </xf>
    <xf numFmtId="0" fontId="0" fillId="8" borderId="43" xfId="1" applyFont="1" applyFill="1" applyBorder="1" applyAlignment="1" applyProtection="1">
      <alignment horizontal="center"/>
      <protection hidden="1"/>
    </xf>
    <xf numFmtId="0" fontId="15" fillId="4" borderId="31" xfId="6" applyFont="1" applyBorder="1" applyAlignment="1" applyProtection="1">
      <alignment horizontal="center" vertical="center"/>
      <protection hidden="1"/>
    </xf>
    <xf numFmtId="0" fontId="0" fillId="0" borderId="31" xfId="2" applyFont="1" applyFill="1" applyBorder="1" applyAlignment="1" applyProtection="1">
      <alignment horizontal="center"/>
      <protection hidden="1"/>
    </xf>
    <xf numFmtId="0" fontId="17" fillId="0" borderId="1" xfId="0" applyFont="1" applyFill="1" applyBorder="1" applyAlignment="1" applyProtection="1">
      <alignment horizontal="center"/>
      <protection hidden="1"/>
    </xf>
    <xf numFmtId="0" fontId="0" fillId="0" borderId="0" xfId="0" applyFont="1" applyFill="1" applyAlignment="1" applyProtection="1">
      <alignment horizontal="center"/>
      <protection hidden="1"/>
    </xf>
    <xf numFmtId="0" fontId="0" fillId="0" borderId="44" xfId="0" applyBorder="1" applyAlignment="1" applyProtection="1">
      <alignment horizontal="center"/>
      <protection hidden="1"/>
    </xf>
    <xf numFmtId="0" fontId="0" fillId="0" borderId="31" xfId="0" applyBorder="1" applyAlignment="1" applyProtection="1">
      <alignment horizontal="center"/>
      <protection hidden="1"/>
    </xf>
    <xf numFmtId="0" fontId="0" fillId="0" borderId="31" xfId="0" applyFont="1" applyFill="1" applyBorder="1" applyAlignment="1" applyProtection="1">
      <alignment horizontal="center"/>
      <protection hidden="1"/>
    </xf>
  </cellXfs>
  <cellStyles count="8">
    <cellStyle name="Accent1" xfId="1" builtinId="29"/>
    <cellStyle name="Accent3" xfId="2" builtinId="37"/>
    <cellStyle name="Bad" xfId="3" builtinId="27"/>
    <cellStyle name="Check Cell" xfId="4" builtinId="23"/>
    <cellStyle name="Good" xfId="5" builtinId="26"/>
    <cellStyle name="Neutral" xfId="6" builtinId="28"/>
    <cellStyle name="Normal" xfId="0" builtinId="0"/>
    <cellStyle name="Percent" xfId="7" builtinId="5"/>
  </cellStyles>
  <dxfs count="32">
    <dxf>
      <font>
        <color theme="0"/>
      </font>
    </dxf>
    <dxf>
      <font>
        <color theme="0"/>
      </font>
    </dxf>
    <dxf>
      <font>
        <color theme="0"/>
      </font>
    </dxf>
    <dxf>
      <font>
        <color theme="0"/>
      </font>
    </dxf>
    <dxf>
      <font>
        <b val="0"/>
        <i val="0"/>
        <color rgb="FFFF0000"/>
      </font>
      <fill>
        <patternFill>
          <bgColor theme="5" tint="0.59996337778862885"/>
        </patternFill>
      </fill>
    </dxf>
    <dxf>
      <font>
        <color auto="1"/>
      </font>
      <fill>
        <patternFill>
          <bgColor rgb="FF92D050"/>
        </patternFill>
      </fill>
    </dxf>
    <dxf>
      <font>
        <color theme="0"/>
      </font>
    </dxf>
    <dxf>
      <font>
        <color theme="0"/>
      </font>
    </dxf>
    <dxf>
      <font>
        <color theme="0"/>
      </font>
    </dxf>
    <dxf>
      <font>
        <color theme="0"/>
      </font>
    </dxf>
    <dxf>
      <fill>
        <patternFill>
          <bgColor rgb="FF92D050"/>
        </patternFill>
      </fill>
    </dxf>
    <dxf>
      <font>
        <color rgb="FFFF0000"/>
      </font>
      <fill>
        <patternFill>
          <bgColor theme="5" tint="0.59996337778862885"/>
        </patternFill>
      </fill>
    </dxf>
    <dxf>
      <font>
        <color theme="0"/>
      </font>
    </dxf>
    <dxf>
      <font>
        <color theme="0"/>
      </font>
    </dxf>
    <dxf>
      <font>
        <color theme="0"/>
      </font>
    </dxf>
    <dxf>
      <font>
        <color theme="0"/>
      </font>
    </dxf>
    <dxf>
      <fill>
        <patternFill>
          <bgColor theme="6" tint="0.39994506668294322"/>
        </patternFill>
      </fill>
    </dxf>
    <dxf>
      <font>
        <color rgb="FFFF0000"/>
      </font>
      <fill>
        <patternFill>
          <bgColor theme="9"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M109"/>
  <sheetViews>
    <sheetView zoomScaleNormal="100" workbookViewId="0">
      <selection activeCell="O17" sqref="O17"/>
    </sheetView>
  </sheetViews>
  <sheetFormatPr defaultColWidth="9.1796875" defaultRowHeight="14.5" x14ac:dyDescent="0.35"/>
  <cols>
    <col min="1" max="1" width="3.26953125" style="114" customWidth="1"/>
    <col min="2" max="2" width="16" style="114" customWidth="1"/>
    <col min="3" max="3" width="13.54296875" style="114" customWidth="1"/>
    <col min="4" max="4" width="27.81640625" style="114" customWidth="1"/>
    <col min="5" max="5" width="42.81640625" style="114" customWidth="1"/>
    <col min="6" max="6" width="12.54296875" style="114" bestFit="1" customWidth="1"/>
    <col min="7" max="7" width="7.26953125" style="114" bestFit="1" customWidth="1"/>
    <col min="8" max="8" width="10.453125" style="114" customWidth="1"/>
    <col min="9" max="9" width="7.453125" style="114" bestFit="1" customWidth="1"/>
    <col min="10" max="10" width="5" style="114" bestFit="1" customWidth="1"/>
    <col min="11" max="12" width="3.7265625" style="114" bestFit="1" customWidth="1"/>
    <col min="13" max="13" width="3" style="114" customWidth="1"/>
    <col min="14" max="16384" width="9.1796875" style="114"/>
  </cols>
  <sheetData>
    <row r="1" spans="1:13" x14ac:dyDescent="0.35">
      <c r="A1" s="111"/>
      <c r="B1" s="112"/>
      <c r="C1" s="112"/>
      <c r="D1" s="112"/>
      <c r="E1" s="112"/>
      <c r="F1" s="112"/>
      <c r="G1" s="112"/>
      <c r="H1" s="112"/>
      <c r="I1" s="112"/>
      <c r="J1" s="112"/>
      <c r="K1" s="112"/>
      <c r="L1" s="112"/>
      <c r="M1" s="113"/>
    </row>
    <row r="2" spans="1:13" ht="15" customHeight="1" x14ac:dyDescent="0.35">
      <c r="A2" s="115"/>
      <c r="B2" s="190" t="s">
        <v>68</v>
      </c>
      <c r="C2" s="190"/>
      <c r="D2" s="190"/>
      <c r="E2" s="190"/>
      <c r="F2" s="190"/>
      <c r="G2" s="190"/>
      <c r="H2" s="190"/>
      <c r="I2" s="190"/>
      <c r="J2" s="190"/>
      <c r="K2" s="190"/>
      <c r="L2" s="190"/>
      <c r="M2" s="116"/>
    </row>
    <row r="3" spans="1:13" ht="26.25" customHeight="1" x14ac:dyDescent="0.35">
      <c r="A3" s="115"/>
      <c r="B3" s="190"/>
      <c r="C3" s="190"/>
      <c r="D3" s="190"/>
      <c r="E3" s="190"/>
      <c r="F3" s="190"/>
      <c r="G3" s="190"/>
      <c r="H3" s="190"/>
      <c r="I3" s="190"/>
      <c r="J3" s="190"/>
      <c r="K3" s="190"/>
      <c r="L3" s="190"/>
      <c r="M3" s="116"/>
    </row>
    <row r="4" spans="1:13" x14ac:dyDescent="0.35">
      <c r="A4" s="115"/>
      <c r="B4" s="117"/>
      <c r="C4" s="117"/>
      <c r="D4" s="117"/>
      <c r="E4" s="117"/>
      <c r="F4" s="117"/>
      <c r="G4" s="117"/>
      <c r="H4" s="117"/>
      <c r="I4" s="117"/>
      <c r="J4" s="117"/>
      <c r="K4" s="117"/>
      <c r="L4" s="117"/>
      <c r="M4" s="116"/>
    </row>
    <row r="5" spans="1:13" ht="21" x14ac:dyDescent="0.5">
      <c r="A5" s="115"/>
      <c r="B5" s="118" t="s">
        <v>56</v>
      </c>
      <c r="C5" s="191"/>
      <c r="D5" s="191"/>
      <c r="E5" s="117"/>
      <c r="F5" s="117"/>
      <c r="G5" s="117"/>
      <c r="H5" s="117"/>
      <c r="I5" s="117"/>
      <c r="J5" s="117"/>
      <c r="K5" s="117"/>
      <c r="L5" s="117"/>
      <c r="M5" s="116"/>
    </row>
    <row r="6" spans="1:13" x14ac:dyDescent="0.35">
      <c r="A6" s="115"/>
      <c r="B6" s="118" t="s">
        <v>57</v>
      </c>
      <c r="C6" s="15"/>
      <c r="D6" s="119"/>
      <c r="E6" s="117"/>
      <c r="F6" s="117"/>
      <c r="G6" s="117"/>
      <c r="H6" s="117"/>
      <c r="I6" s="117"/>
      <c r="J6" s="117"/>
      <c r="K6" s="117"/>
      <c r="L6" s="117"/>
      <c r="M6" s="116"/>
    </row>
    <row r="7" spans="1:13" ht="15" thickBot="1" x14ac:dyDescent="0.4">
      <c r="A7" s="115"/>
      <c r="B7" s="117"/>
      <c r="C7" s="117"/>
      <c r="D7" s="117"/>
      <c r="E7" s="117"/>
      <c r="F7" s="117"/>
      <c r="G7" s="117"/>
      <c r="H7" s="117"/>
      <c r="I7" s="117"/>
      <c r="J7" s="117"/>
      <c r="K7" s="117"/>
      <c r="L7" s="117"/>
      <c r="M7" s="116"/>
    </row>
    <row r="8" spans="1:13" x14ac:dyDescent="0.35">
      <c r="A8" s="115"/>
      <c r="B8" s="117"/>
      <c r="C8" s="117"/>
      <c r="D8" s="117"/>
      <c r="E8" s="117"/>
      <c r="F8" s="117"/>
      <c r="G8" s="117"/>
      <c r="H8" s="117"/>
      <c r="I8" s="14"/>
      <c r="J8" s="180" t="s">
        <v>40</v>
      </c>
      <c r="K8" s="181"/>
      <c r="L8" s="182"/>
      <c r="M8" s="116"/>
    </row>
    <row r="9" spans="1:13" ht="44" thickBot="1" x14ac:dyDescent="0.4">
      <c r="A9" s="115"/>
      <c r="B9" s="194" t="s">
        <v>58</v>
      </c>
      <c r="C9" s="194"/>
      <c r="D9" s="158" t="s">
        <v>59</v>
      </c>
      <c r="E9" s="158" t="s">
        <v>74</v>
      </c>
      <c r="F9" s="159" t="s">
        <v>75</v>
      </c>
      <c r="G9" s="158" t="s">
        <v>66</v>
      </c>
      <c r="H9" s="159" t="s">
        <v>76</v>
      </c>
      <c r="I9" s="160" t="s">
        <v>30</v>
      </c>
      <c r="J9" s="155" t="s">
        <v>14</v>
      </c>
      <c r="K9" s="30" t="s">
        <v>36</v>
      </c>
      <c r="L9" s="31" t="s">
        <v>35</v>
      </c>
      <c r="M9" s="116"/>
    </row>
    <row r="10" spans="1:13" ht="15" customHeight="1" x14ac:dyDescent="0.35">
      <c r="A10" s="120">
        <v>1</v>
      </c>
      <c r="B10" s="189" t="s">
        <v>2</v>
      </c>
      <c r="C10" s="189"/>
      <c r="D10" s="156"/>
      <c r="E10" s="149"/>
      <c r="F10" s="149"/>
      <c r="G10" s="157"/>
      <c r="H10" s="149"/>
      <c r="I10" s="192">
        <f>SUM(H10:H15)</f>
        <v>0</v>
      </c>
      <c r="J10" s="167">
        <v>100</v>
      </c>
      <c r="K10" s="183">
        <v>75</v>
      </c>
      <c r="L10" s="186">
        <v>75</v>
      </c>
      <c r="M10" s="116"/>
    </row>
    <row r="11" spans="1:13" ht="15.75" customHeight="1" x14ac:dyDescent="0.35">
      <c r="A11" s="121">
        <v>2</v>
      </c>
      <c r="B11" s="165"/>
      <c r="C11" s="165"/>
      <c r="D11" s="95"/>
      <c r="E11" s="19"/>
      <c r="F11" s="19"/>
      <c r="G11" s="27"/>
      <c r="H11" s="122"/>
      <c r="I11" s="192"/>
      <c r="J11" s="168"/>
      <c r="K11" s="184"/>
      <c r="L11" s="187"/>
      <c r="M11" s="116"/>
    </row>
    <row r="12" spans="1:13" x14ac:dyDescent="0.35">
      <c r="A12" s="121">
        <v>3</v>
      </c>
      <c r="B12" s="165"/>
      <c r="C12" s="165"/>
      <c r="D12" s="19"/>
      <c r="E12" s="19"/>
      <c r="F12" s="19"/>
      <c r="G12" s="27"/>
      <c r="H12" s="122"/>
      <c r="I12" s="192"/>
      <c r="J12" s="168"/>
      <c r="K12" s="184"/>
      <c r="L12" s="187"/>
      <c r="M12" s="116"/>
    </row>
    <row r="13" spans="1:13" x14ac:dyDescent="0.35">
      <c r="A13" s="121">
        <v>4</v>
      </c>
      <c r="B13" s="165"/>
      <c r="C13" s="165"/>
      <c r="D13" s="19"/>
      <c r="E13" s="19"/>
      <c r="F13" s="19"/>
      <c r="G13" s="27"/>
      <c r="H13" s="122"/>
      <c r="I13" s="192"/>
      <c r="J13" s="168"/>
      <c r="K13" s="184"/>
      <c r="L13" s="187"/>
      <c r="M13" s="116"/>
    </row>
    <row r="14" spans="1:13" x14ac:dyDescent="0.35">
      <c r="A14" s="121">
        <v>5</v>
      </c>
      <c r="B14" s="165"/>
      <c r="C14" s="165"/>
      <c r="D14" s="19"/>
      <c r="E14" s="19"/>
      <c r="F14" s="19"/>
      <c r="G14" s="27"/>
      <c r="H14" s="122"/>
      <c r="I14" s="192"/>
      <c r="J14" s="168"/>
      <c r="K14" s="184"/>
      <c r="L14" s="187"/>
      <c r="M14" s="116"/>
    </row>
    <row r="15" spans="1:13" ht="15" thickBot="1" x14ac:dyDescent="0.4">
      <c r="A15" s="123">
        <v>6</v>
      </c>
      <c r="B15" s="166"/>
      <c r="C15" s="166"/>
      <c r="D15" s="23"/>
      <c r="E15" s="23"/>
      <c r="F15" s="23"/>
      <c r="G15" s="29"/>
      <c r="H15" s="124"/>
      <c r="I15" s="193"/>
      <c r="J15" s="169"/>
      <c r="K15" s="185"/>
      <c r="L15" s="188"/>
      <c r="M15" s="116"/>
    </row>
    <row r="16" spans="1:13" ht="15.75" customHeight="1" x14ac:dyDescent="0.35">
      <c r="A16" s="120">
        <v>7</v>
      </c>
      <c r="B16" s="161" t="s">
        <v>3</v>
      </c>
      <c r="C16" s="161"/>
      <c r="D16" s="148"/>
      <c r="F16" s="17"/>
      <c r="G16" s="18"/>
      <c r="H16" s="125"/>
      <c r="I16" s="170">
        <f>SUM(H16:H21)</f>
        <v>0</v>
      </c>
      <c r="J16" s="167">
        <v>25</v>
      </c>
      <c r="K16" s="176">
        <v>20</v>
      </c>
      <c r="L16" s="173">
        <v>20</v>
      </c>
      <c r="M16" s="116"/>
    </row>
    <row r="17" spans="1:13" ht="15.75" customHeight="1" x14ac:dyDescent="0.35">
      <c r="A17" s="121">
        <v>8</v>
      </c>
      <c r="B17" s="162"/>
      <c r="C17" s="162"/>
      <c r="D17" s="19"/>
      <c r="E17" s="20"/>
      <c r="F17" s="20"/>
      <c r="G17" s="21"/>
      <c r="H17" s="126"/>
      <c r="I17" s="171"/>
      <c r="J17" s="168"/>
      <c r="K17" s="177"/>
      <c r="L17" s="174"/>
      <c r="M17" s="116"/>
    </row>
    <row r="18" spans="1:13" x14ac:dyDescent="0.35">
      <c r="A18" s="121">
        <v>9</v>
      </c>
      <c r="B18" s="162"/>
      <c r="C18" s="162"/>
      <c r="D18" s="19"/>
      <c r="E18" s="20"/>
      <c r="F18" s="20"/>
      <c r="G18" s="21"/>
      <c r="H18" s="126"/>
      <c r="I18" s="171"/>
      <c r="J18" s="168"/>
      <c r="K18" s="177"/>
      <c r="L18" s="174"/>
      <c r="M18" s="116"/>
    </row>
    <row r="19" spans="1:13" x14ac:dyDescent="0.35">
      <c r="A19" s="121">
        <v>10</v>
      </c>
      <c r="B19" s="162"/>
      <c r="C19" s="162"/>
      <c r="D19" s="19"/>
      <c r="E19" s="20"/>
      <c r="F19" s="20"/>
      <c r="G19" s="21"/>
      <c r="H19" s="126"/>
      <c r="I19" s="171"/>
      <c r="J19" s="168"/>
      <c r="K19" s="177"/>
      <c r="L19" s="174"/>
      <c r="M19" s="116"/>
    </row>
    <row r="20" spans="1:13" x14ac:dyDescent="0.35">
      <c r="A20" s="121">
        <v>11</v>
      </c>
      <c r="B20" s="162"/>
      <c r="C20" s="162"/>
      <c r="D20" s="19"/>
      <c r="E20" s="20"/>
      <c r="F20" s="20"/>
      <c r="G20" s="21"/>
      <c r="H20" s="126"/>
      <c r="I20" s="171"/>
      <c r="J20" s="168"/>
      <c r="K20" s="177"/>
      <c r="L20" s="174"/>
      <c r="M20" s="116"/>
    </row>
    <row r="21" spans="1:13" ht="15" thickBot="1" x14ac:dyDescent="0.4">
      <c r="A21" s="123">
        <v>12</v>
      </c>
      <c r="B21" s="163"/>
      <c r="C21" s="163"/>
      <c r="D21" s="23"/>
      <c r="E21" s="24"/>
      <c r="F21" s="24"/>
      <c r="G21" s="25"/>
      <c r="H21" s="127"/>
      <c r="I21" s="172"/>
      <c r="J21" s="169"/>
      <c r="K21" s="178"/>
      <c r="L21" s="175"/>
      <c r="M21" s="116"/>
    </row>
    <row r="22" spans="1:13" ht="15" customHeight="1" x14ac:dyDescent="0.35">
      <c r="A22" s="120">
        <v>13</v>
      </c>
      <c r="B22" s="164" t="s">
        <v>5</v>
      </c>
      <c r="C22" s="164"/>
      <c r="D22" s="148"/>
      <c r="E22" s="17"/>
      <c r="F22" s="16"/>
      <c r="G22" s="26"/>
      <c r="H22" s="128"/>
      <c r="I22" s="170">
        <f>SUM(H22:H27)</f>
        <v>0</v>
      </c>
      <c r="J22" s="167">
        <v>75</v>
      </c>
      <c r="K22" s="176">
        <v>60</v>
      </c>
      <c r="L22" s="173">
        <v>60</v>
      </c>
      <c r="M22" s="116"/>
    </row>
    <row r="23" spans="1:13" ht="15" customHeight="1" x14ac:dyDescent="0.35">
      <c r="A23" s="121">
        <v>14</v>
      </c>
      <c r="B23" s="165"/>
      <c r="C23" s="165"/>
      <c r="D23" s="19"/>
      <c r="E23" s="19"/>
      <c r="F23" s="19"/>
      <c r="G23" s="27"/>
      <c r="H23" s="122"/>
      <c r="I23" s="171"/>
      <c r="J23" s="168"/>
      <c r="K23" s="177"/>
      <c r="L23" s="174"/>
      <c r="M23" s="116"/>
    </row>
    <row r="24" spans="1:13" ht="15" customHeight="1" x14ac:dyDescent="0.35">
      <c r="A24" s="121">
        <v>15</v>
      </c>
      <c r="B24" s="165"/>
      <c r="C24" s="165"/>
      <c r="D24" s="19"/>
      <c r="E24" s="19"/>
      <c r="F24" s="19"/>
      <c r="G24" s="27"/>
      <c r="H24" s="122"/>
      <c r="I24" s="171"/>
      <c r="J24" s="168"/>
      <c r="K24" s="177"/>
      <c r="L24" s="174"/>
      <c r="M24" s="116"/>
    </row>
    <row r="25" spans="1:13" ht="15" customHeight="1" x14ac:dyDescent="0.35">
      <c r="A25" s="121">
        <v>16</v>
      </c>
      <c r="B25" s="165"/>
      <c r="C25" s="165"/>
      <c r="D25" s="19"/>
      <c r="E25" s="19"/>
      <c r="F25" s="19"/>
      <c r="G25" s="27"/>
      <c r="H25" s="122"/>
      <c r="I25" s="171"/>
      <c r="J25" s="168"/>
      <c r="K25" s="177"/>
      <c r="L25" s="174"/>
      <c r="M25" s="116"/>
    </row>
    <row r="26" spans="1:13" ht="15" customHeight="1" x14ac:dyDescent="0.35">
      <c r="A26" s="121">
        <v>17</v>
      </c>
      <c r="B26" s="165"/>
      <c r="C26" s="165"/>
      <c r="D26" s="19"/>
      <c r="E26" s="19"/>
      <c r="F26" s="19"/>
      <c r="G26" s="27"/>
      <c r="H26" s="122"/>
      <c r="I26" s="171"/>
      <c r="J26" s="168"/>
      <c r="K26" s="177"/>
      <c r="L26" s="174"/>
      <c r="M26" s="116"/>
    </row>
    <row r="27" spans="1:13" ht="15" customHeight="1" thickBot="1" x14ac:dyDescent="0.4">
      <c r="A27" s="123">
        <v>18</v>
      </c>
      <c r="B27" s="166"/>
      <c r="C27" s="166"/>
      <c r="D27" s="23"/>
      <c r="E27" s="23"/>
      <c r="F27" s="23"/>
      <c r="G27" s="29"/>
      <c r="H27" s="124"/>
      <c r="I27" s="172"/>
      <c r="J27" s="169"/>
      <c r="K27" s="178"/>
      <c r="L27" s="175"/>
      <c r="M27" s="116"/>
    </row>
    <row r="28" spans="1:13" ht="15" customHeight="1" x14ac:dyDescent="0.35">
      <c r="A28" s="120">
        <v>19</v>
      </c>
      <c r="B28" s="161" t="s">
        <v>6</v>
      </c>
      <c r="C28" s="161"/>
      <c r="D28" s="148"/>
      <c r="E28" s="20"/>
      <c r="F28" s="20"/>
      <c r="G28" s="18"/>
      <c r="H28" s="125"/>
      <c r="I28" s="170">
        <f>SUM(H28:H33)</f>
        <v>0</v>
      </c>
      <c r="J28" s="167">
        <v>175</v>
      </c>
      <c r="K28" s="176">
        <v>120</v>
      </c>
      <c r="L28" s="173">
        <v>120</v>
      </c>
      <c r="M28" s="116"/>
    </row>
    <row r="29" spans="1:13" ht="15" customHeight="1" x14ac:dyDescent="0.35">
      <c r="A29" s="121">
        <v>20</v>
      </c>
      <c r="B29" s="162"/>
      <c r="C29" s="162"/>
      <c r="D29" s="19"/>
      <c r="E29" s="20"/>
      <c r="F29" s="20"/>
      <c r="G29" s="21"/>
      <c r="H29" s="126"/>
      <c r="I29" s="171"/>
      <c r="J29" s="168"/>
      <c r="K29" s="177"/>
      <c r="L29" s="174"/>
      <c r="M29" s="116"/>
    </row>
    <row r="30" spans="1:13" ht="15" customHeight="1" x14ac:dyDescent="0.35">
      <c r="A30" s="121">
        <v>21</v>
      </c>
      <c r="B30" s="162"/>
      <c r="C30" s="162"/>
      <c r="D30" s="149"/>
      <c r="E30" s="20"/>
      <c r="F30" s="20"/>
      <c r="G30" s="21"/>
      <c r="H30" s="126"/>
      <c r="I30" s="171"/>
      <c r="J30" s="168"/>
      <c r="K30" s="177"/>
      <c r="L30" s="174"/>
      <c r="M30" s="116"/>
    </row>
    <row r="31" spans="1:13" ht="15" customHeight="1" x14ac:dyDescent="0.35">
      <c r="A31" s="121">
        <v>22</v>
      </c>
      <c r="B31" s="162"/>
      <c r="C31" s="162"/>
      <c r="D31" s="19"/>
      <c r="E31" s="20"/>
      <c r="F31" s="20"/>
      <c r="G31" s="21"/>
      <c r="H31" s="126"/>
      <c r="I31" s="171"/>
      <c r="J31" s="168"/>
      <c r="K31" s="177"/>
      <c r="L31" s="174"/>
      <c r="M31" s="116"/>
    </row>
    <row r="32" spans="1:13" ht="15" customHeight="1" x14ac:dyDescent="0.35">
      <c r="A32" s="121">
        <v>23</v>
      </c>
      <c r="B32" s="162"/>
      <c r="C32" s="162"/>
      <c r="D32" s="19"/>
      <c r="E32" s="20"/>
      <c r="F32" s="20"/>
      <c r="G32" s="21"/>
      <c r="H32" s="126"/>
      <c r="I32" s="171"/>
      <c r="J32" s="168"/>
      <c r="K32" s="177"/>
      <c r="L32" s="174"/>
      <c r="M32" s="116"/>
    </row>
    <row r="33" spans="1:13" ht="15" thickBot="1" x14ac:dyDescent="0.4">
      <c r="A33" s="123">
        <v>24</v>
      </c>
      <c r="B33" s="163"/>
      <c r="C33" s="163"/>
      <c r="D33" s="23"/>
      <c r="E33" s="24"/>
      <c r="F33" s="24"/>
      <c r="G33" s="25"/>
      <c r="H33" s="127"/>
      <c r="I33" s="172"/>
      <c r="J33" s="169"/>
      <c r="K33" s="178"/>
      <c r="L33" s="175"/>
      <c r="M33" s="116"/>
    </row>
    <row r="34" spans="1:13" ht="30" customHeight="1" x14ac:dyDescent="0.35">
      <c r="A34" s="120">
        <v>25</v>
      </c>
      <c r="B34" s="164" t="s">
        <v>7</v>
      </c>
      <c r="C34" s="164"/>
      <c r="D34" s="148"/>
      <c r="E34" s="94"/>
      <c r="F34" s="16"/>
      <c r="G34" s="26"/>
      <c r="H34" s="128"/>
      <c r="I34" s="170">
        <f>SUM(H34:H39)</f>
        <v>0</v>
      </c>
      <c r="J34" s="167">
        <v>75</v>
      </c>
      <c r="K34" s="176">
        <v>60</v>
      </c>
      <c r="L34" s="173">
        <v>60</v>
      </c>
      <c r="M34" s="116"/>
    </row>
    <row r="35" spans="1:13" ht="15" customHeight="1" x14ac:dyDescent="0.35">
      <c r="A35" s="121">
        <v>26</v>
      </c>
      <c r="B35" s="165"/>
      <c r="C35" s="165"/>
      <c r="D35" s="19"/>
      <c r="E35" s="19"/>
      <c r="F35" s="19"/>
      <c r="G35" s="27"/>
      <c r="H35" s="122"/>
      <c r="I35" s="171"/>
      <c r="J35" s="168"/>
      <c r="K35" s="177"/>
      <c r="L35" s="174"/>
      <c r="M35" s="116"/>
    </row>
    <row r="36" spans="1:13" ht="15" customHeight="1" x14ac:dyDescent="0.35">
      <c r="A36" s="121">
        <v>27</v>
      </c>
      <c r="B36" s="165"/>
      <c r="C36" s="165"/>
      <c r="D36" s="149"/>
      <c r="E36" s="19"/>
      <c r="F36" s="19"/>
      <c r="G36" s="27"/>
      <c r="H36" s="122"/>
      <c r="I36" s="171"/>
      <c r="J36" s="168"/>
      <c r="K36" s="177"/>
      <c r="L36" s="174"/>
      <c r="M36" s="116"/>
    </row>
    <row r="37" spans="1:13" ht="15" customHeight="1" x14ac:dyDescent="0.35">
      <c r="A37" s="121">
        <v>28</v>
      </c>
      <c r="B37" s="165"/>
      <c r="C37" s="165"/>
      <c r="D37" s="19"/>
      <c r="E37" s="19"/>
      <c r="F37" s="19"/>
      <c r="G37" s="27"/>
      <c r="H37" s="122"/>
      <c r="I37" s="171"/>
      <c r="J37" s="168"/>
      <c r="K37" s="177"/>
      <c r="L37" s="174"/>
      <c r="M37" s="116"/>
    </row>
    <row r="38" spans="1:13" ht="15" customHeight="1" x14ac:dyDescent="0.35">
      <c r="A38" s="121">
        <v>29</v>
      </c>
      <c r="B38" s="165"/>
      <c r="C38" s="165"/>
      <c r="D38" s="19"/>
      <c r="E38" s="19"/>
      <c r="F38" s="19"/>
      <c r="G38" s="27"/>
      <c r="H38" s="122"/>
      <c r="I38" s="171"/>
      <c r="J38" s="168"/>
      <c r="K38" s="177"/>
      <c r="L38" s="174"/>
      <c r="M38" s="116"/>
    </row>
    <row r="39" spans="1:13" ht="15" thickBot="1" x14ac:dyDescent="0.4">
      <c r="A39" s="123">
        <v>30</v>
      </c>
      <c r="B39" s="166"/>
      <c r="C39" s="166"/>
      <c r="D39" s="23"/>
      <c r="E39" s="23"/>
      <c r="F39" s="23"/>
      <c r="G39" s="29"/>
      <c r="H39" s="124"/>
      <c r="I39" s="172"/>
      <c r="J39" s="169"/>
      <c r="K39" s="178"/>
      <c r="L39" s="175"/>
      <c r="M39" s="116"/>
    </row>
    <row r="40" spans="1:13" ht="15.75" customHeight="1" x14ac:dyDescent="0.35">
      <c r="A40" s="120">
        <v>31</v>
      </c>
      <c r="B40" s="161" t="s">
        <v>8</v>
      </c>
      <c r="C40" s="161"/>
      <c r="D40" s="148"/>
      <c r="E40" s="17"/>
      <c r="F40" s="17"/>
      <c r="G40" s="18"/>
      <c r="H40" s="125"/>
      <c r="I40" s="170">
        <f>SUM(H40:H45)</f>
        <v>0</v>
      </c>
      <c r="J40" s="167">
        <v>50</v>
      </c>
      <c r="K40" s="176">
        <v>40</v>
      </c>
      <c r="L40" s="173">
        <v>40</v>
      </c>
      <c r="M40" s="116"/>
    </row>
    <row r="41" spans="1:13" ht="15.75" customHeight="1" x14ac:dyDescent="0.35">
      <c r="A41" s="121">
        <v>32</v>
      </c>
      <c r="B41" s="162"/>
      <c r="C41" s="162"/>
      <c r="D41" s="19"/>
      <c r="E41" s="20"/>
      <c r="F41" s="20"/>
      <c r="G41" s="21"/>
      <c r="H41" s="126"/>
      <c r="I41" s="171"/>
      <c r="J41" s="168"/>
      <c r="K41" s="177"/>
      <c r="L41" s="174"/>
      <c r="M41" s="116"/>
    </row>
    <row r="42" spans="1:13" x14ac:dyDescent="0.35">
      <c r="A42" s="121">
        <v>33</v>
      </c>
      <c r="B42" s="162"/>
      <c r="C42" s="162"/>
      <c r="D42" s="149"/>
      <c r="E42" s="20"/>
      <c r="F42" s="20"/>
      <c r="G42" s="21"/>
      <c r="H42" s="126"/>
      <c r="I42" s="171"/>
      <c r="J42" s="168"/>
      <c r="K42" s="177"/>
      <c r="L42" s="174"/>
      <c r="M42" s="116"/>
    </row>
    <row r="43" spans="1:13" x14ac:dyDescent="0.35">
      <c r="A43" s="121">
        <v>34</v>
      </c>
      <c r="B43" s="162"/>
      <c r="C43" s="162"/>
      <c r="D43" s="19"/>
      <c r="E43" s="20"/>
      <c r="F43" s="20"/>
      <c r="G43" s="21"/>
      <c r="H43" s="126"/>
      <c r="I43" s="171"/>
      <c r="J43" s="168"/>
      <c r="K43" s="177"/>
      <c r="L43" s="174"/>
      <c r="M43" s="116"/>
    </row>
    <row r="44" spans="1:13" x14ac:dyDescent="0.35">
      <c r="A44" s="121">
        <v>35</v>
      </c>
      <c r="B44" s="162"/>
      <c r="C44" s="162"/>
      <c r="D44" s="19"/>
      <c r="E44" s="20"/>
      <c r="F44" s="20"/>
      <c r="G44" s="21"/>
      <c r="H44" s="126"/>
      <c r="I44" s="171"/>
      <c r="J44" s="168"/>
      <c r="K44" s="177"/>
      <c r="L44" s="174"/>
      <c r="M44" s="116"/>
    </row>
    <row r="45" spans="1:13" ht="15" thickBot="1" x14ac:dyDescent="0.4">
      <c r="A45" s="123">
        <v>36</v>
      </c>
      <c r="B45" s="163"/>
      <c r="C45" s="163"/>
      <c r="D45" s="23"/>
      <c r="E45" s="24"/>
      <c r="F45" s="24"/>
      <c r="G45" s="25"/>
      <c r="H45" s="127"/>
      <c r="I45" s="172"/>
      <c r="J45" s="169"/>
      <c r="K45" s="178"/>
      <c r="L45" s="175"/>
      <c r="M45" s="116"/>
    </row>
    <row r="46" spans="1:13" ht="15" customHeight="1" x14ac:dyDescent="0.35">
      <c r="A46" s="120">
        <v>37</v>
      </c>
      <c r="B46" s="164" t="s">
        <v>11</v>
      </c>
      <c r="C46" s="164"/>
      <c r="D46" s="16"/>
      <c r="E46" s="16"/>
      <c r="F46" s="16"/>
      <c r="G46" s="26"/>
      <c r="H46" s="128"/>
      <c r="I46" s="170">
        <f>SUM(H46:H51)</f>
        <v>0</v>
      </c>
      <c r="J46" s="167">
        <v>25</v>
      </c>
      <c r="K46" s="176">
        <v>25</v>
      </c>
      <c r="L46" s="173">
        <v>25</v>
      </c>
      <c r="M46" s="116"/>
    </row>
    <row r="47" spans="1:13" ht="15" customHeight="1" x14ac:dyDescent="0.35">
      <c r="A47" s="121">
        <v>38</v>
      </c>
      <c r="B47" s="165"/>
      <c r="C47" s="165"/>
      <c r="D47" s="19"/>
      <c r="E47" s="19"/>
      <c r="F47" s="19"/>
      <c r="G47" s="27"/>
      <c r="H47" s="122"/>
      <c r="I47" s="171"/>
      <c r="J47" s="168"/>
      <c r="K47" s="177"/>
      <c r="L47" s="174"/>
      <c r="M47" s="116"/>
    </row>
    <row r="48" spans="1:13" ht="15" customHeight="1" x14ac:dyDescent="0.35">
      <c r="A48" s="121">
        <v>39</v>
      </c>
      <c r="B48" s="165"/>
      <c r="C48" s="165"/>
      <c r="D48" s="19"/>
      <c r="E48" s="19"/>
      <c r="F48" s="19"/>
      <c r="G48" s="27"/>
      <c r="H48" s="122"/>
      <c r="I48" s="171"/>
      <c r="J48" s="168"/>
      <c r="K48" s="177"/>
      <c r="L48" s="174"/>
      <c r="M48" s="116"/>
    </row>
    <row r="49" spans="1:13" ht="15" customHeight="1" x14ac:dyDescent="0.35">
      <c r="A49" s="121">
        <v>40</v>
      </c>
      <c r="B49" s="165"/>
      <c r="C49" s="165"/>
      <c r="D49" s="19"/>
      <c r="E49" s="19"/>
      <c r="F49" s="19"/>
      <c r="G49" s="27"/>
      <c r="H49" s="122"/>
      <c r="I49" s="171"/>
      <c r="J49" s="168"/>
      <c r="K49" s="177"/>
      <c r="L49" s="174"/>
      <c r="M49" s="116"/>
    </row>
    <row r="50" spans="1:13" ht="15" customHeight="1" x14ac:dyDescent="0.35">
      <c r="A50" s="121">
        <v>41</v>
      </c>
      <c r="B50" s="165"/>
      <c r="C50" s="165"/>
      <c r="D50" s="19"/>
      <c r="E50" s="19"/>
      <c r="F50" s="19"/>
      <c r="G50" s="27"/>
      <c r="H50" s="122"/>
      <c r="I50" s="171"/>
      <c r="J50" s="168"/>
      <c r="K50" s="177"/>
      <c r="L50" s="174"/>
      <c r="M50" s="116"/>
    </row>
    <row r="51" spans="1:13" ht="15" thickBot="1" x14ac:dyDescent="0.4">
      <c r="A51" s="123">
        <v>42</v>
      </c>
      <c r="B51" s="166"/>
      <c r="C51" s="166"/>
      <c r="D51" s="23"/>
      <c r="E51" s="23"/>
      <c r="F51" s="23"/>
      <c r="G51" s="29"/>
      <c r="H51" s="124"/>
      <c r="I51" s="172"/>
      <c r="J51" s="169"/>
      <c r="K51" s="178"/>
      <c r="L51" s="175"/>
      <c r="M51" s="116"/>
    </row>
    <row r="52" spans="1:13" ht="15" customHeight="1" x14ac:dyDescent="0.35">
      <c r="A52" s="120">
        <v>43</v>
      </c>
      <c r="B52" s="161" t="s">
        <v>61</v>
      </c>
      <c r="C52" s="161"/>
      <c r="D52" s="148"/>
      <c r="E52" s="17"/>
      <c r="F52" s="17"/>
      <c r="G52" s="18"/>
      <c r="H52" s="125"/>
      <c r="I52" s="170">
        <f>SUM(H52:H57)</f>
        <v>0</v>
      </c>
      <c r="J52" s="167">
        <v>25</v>
      </c>
      <c r="K52" s="176">
        <v>25</v>
      </c>
      <c r="L52" s="173">
        <v>25</v>
      </c>
      <c r="M52" s="116"/>
    </row>
    <row r="53" spans="1:13" ht="15" customHeight="1" x14ac:dyDescent="0.35">
      <c r="A53" s="121">
        <v>44</v>
      </c>
      <c r="B53" s="162"/>
      <c r="C53" s="162"/>
      <c r="D53" s="19"/>
      <c r="E53" s="20"/>
      <c r="F53" s="20"/>
      <c r="G53" s="21"/>
      <c r="H53" s="126"/>
      <c r="I53" s="171"/>
      <c r="J53" s="168"/>
      <c r="K53" s="177"/>
      <c r="L53" s="174"/>
      <c r="M53" s="116"/>
    </row>
    <row r="54" spans="1:13" ht="15" customHeight="1" x14ac:dyDescent="0.35">
      <c r="A54" s="121">
        <v>45</v>
      </c>
      <c r="B54" s="162"/>
      <c r="C54" s="162"/>
      <c r="D54" s="149"/>
      <c r="E54" s="20"/>
      <c r="F54" s="20"/>
      <c r="G54" s="21"/>
      <c r="H54" s="126"/>
      <c r="I54" s="171"/>
      <c r="J54" s="168"/>
      <c r="K54" s="177"/>
      <c r="L54" s="174"/>
      <c r="M54" s="116"/>
    </row>
    <row r="55" spans="1:13" ht="15" customHeight="1" x14ac:dyDescent="0.35">
      <c r="A55" s="121">
        <v>46</v>
      </c>
      <c r="B55" s="162"/>
      <c r="C55" s="162"/>
      <c r="D55" s="19"/>
      <c r="E55" s="20"/>
      <c r="F55" s="20"/>
      <c r="G55" s="21"/>
      <c r="H55" s="126"/>
      <c r="I55" s="171"/>
      <c r="J55" s="168"/>
      <c r="K55" s="177"/>
      <c r="L55" s="174"/>
      <c r="M55" s="116"/>
    </row>
    <row r="56" spans="1:13" ht="15" customHeight="1" x14ac:dyDescent="0.35">
      <c r="A56" s="121">
        <v>47</v>
      </c>
      <c r="B56" s="162"/>
      <c r="C56" s="162"/>
      <c r="D56" s="19"/>
      <c r="E56" s="20"/>
      <c r="F56" s="20"/>
      <c r="G56" s="21"/>
      <c r="H56" s="126"/>
      <c r="I56" s="171"/>
      <c r="J56" s="168"/>
      <c r="K56" s="177"/>
      <c r="L56" s="174"/>
      <c r="M56" s="116"/>
    </row>
    <row r="57" spans="1:13" ht="15" thickBot="1" x14ac:dyDescent="0.4">
      <c r="A57" s="123">
        <v>48</v>
      </c>
      <c r="B57" s="163"/>
      <c r="C57" s="163"/>
      <c r="D57" s="23"/>
      <c r="E57" s="24"/>
      <c r="F57" s="24"/>
      <c r="G57" s="25"/>
      <c r="H57" s="127"/>
      <c r="I57" s="172"/>
      <c r="J57" s="169"/>
      <c r="K57" s="178"/>
      <c r="L57" s="175"/>
      <c r="M57" s="116"/>
    </row>
    <row r="58" spans="1:13" ht="15" customHeight="1" x14ac:dyDescent="0.35">
      <c r="A58" s="120">
        <v>49</v>
      </c>
      <c r="B58" s="164" t="s">
        <v>13</v>
      </c>
      <c r="C58" s="164"/>
      <c r="D58" s="148"/>
      <c r="E58" s="16"/>
      <c r="F58" s="16"/>
      <c r="G58" s="26"/>
      <c r="H58" s="128"/>
      <c r="I58" s="170">
        <f>SUM(H58:H63)</f>
        <v>0</v>
      </c>
      <c r="J58" s="167">
        <v>75</v>
      </c>
      <c r="K58" s="176">
        <v>50</v>
      </c>
      <c r="L58" s="173">
        <v>30</v>
      </c>
      <c r="M58" s="116"/>
    </row>
    <row r="59" spans="1:13" ht="15" customHeight="1" x14ac:dyDescent="0.35">
      <c r="A59" s="121">
        <v>50</v>
      </c>
      <c r="B59" s="165"/>
      <c r="C59" s="165"/>
      <c r="D59" s="19"/>
      <c r="E59" s="19"/>
      <c r="F59" s="19"/>
      <c r="G59" s="27"/>
      <c r="H59" s="122"/>
      <c r="I59" s="171"/>
      <c r="J59" s="168"/>
      <c r="K59" s="177"/>
      <c r="L59" s="174"/>
      <c r="M59" s="116"/>
    </row>
    <row r="60" spans="1:13" ht="15" customHeight="1" x14ac:dyDescent="0.35">
      <c r="A60" s="121">
        <v>51</v>
      </c>
      <c r="B60" s="165"/>
      <c r="C60" s="165"/>
      <c r="D60" s="19"/>
      <c r="E60" s="19"/>
      <c r="F60" s="19"/>
      <c r="G60" s="27"/>
      <c r="H60" s="122"/>
      <c r="I60" s="171"/>
      <c r="J60" s="168"/>
      <c r="K60" s="177"/>
      <c r="L60" s="174"/>
      <c r="M60" s="116"/>
    </row>
    <row r="61" spans="1:13" ht="15" customHeight="1" x14ac:dyDescent="0.35">
      <c r="A61" s="121">
        <v>52</v>
      </c>
      <c r="B61" s="165"/>
      <c r="C61" s="165"/>
      <c r="D61" s="19"/>
      <c r="E61" s="19"/>
      <c r="F61" s="19"/>
      <c r="G61" s="27"/>
      <c r="H61" s="122"/>
      <c r="I61" s="171"/>
      <c r="J61" s="168"/>
      <c r="K61" s="177"/>
      <c r="L61" s="174"/>
      <c r="M61" s="116"/>
    </row>
    <row r="62" spans="1:13" ht="15" customHeight="1" x14ac:dyDescent="0.35">
      <c r="A62" s="121">
        <v>53</v>
      </c>
      <c r="B62" s="165"/>
      <c r="C62" s="165"/>
      <c r="D62" s="19"/>
      <c r="E62" s="19"/>
      <c r="F62" s="19"/>
      <c r="G62" s="27"/>
      <c r="H62" s="122"/>
      <c r="I62" s="171"/>
      <c r="J62" s="168"/>
      <c r="K62" s="177"/>
      <c r="L62" s="174"/>
      <c r="M62" s="116"/>
    </row>
    <row r="63" spans="1:13" ht="15" thickBot="1" x14ac:dyDescent="0.4">
      <c r="A63" s="123">
        <v>54</v>
      </c>
      <c r="B63" s="166"/>
      <c r="C63" s="166"/>
      <c r="D63" s="23"/>
      <c r="E63" s="23"/>
      <c r="F63" s="23"/>
      <c r="G63" s="29"/>
      <c r="H63" s="124"/>
      <c r="I63" s="172"/>
      <c r="J63" s="169"/>
      <c r="K63" s="178"/>
      <c r="L63" s="175"/>
      <c r="M63" s="116"/>
    </row>
    <row r="64" spans="1:13" ht="18" customHeight="1" x14ac:dyDescent="0.35">
      <c r="A64" s="120">
        <v>55</v>
      </c>
      <c r="B64" s="161" t="s">
        <v>21</v>
      </c>
      <c r="C64" s="161"/>
      <c r="D64" s="148"/>
      <c r="E64" s="94"/>
      <c r="F64" s="16"/>
      <c r="G64" s="26"/>
      <c r="H64" s="128"/>
      <c r="I64" s="170">
        <f>SUM(H64:H69)</f>
        <v>0</v>
      </c>
      <c r="J64" s="167">
        <v>75</v>
      </c>
      <c r="K64" s="176">
        <v>75</v>
      </c>
      <c r="L64" s="173">
        <v>75</v>
      </c>
      <c r="M64" s="116"/>
    </row>
    <row r="65" spans="1:13" ht="15" customHeight="1" x14ac:dyDescent="0.35">
      <c r="A65" s="121">
        <v>56</v>
      </c>
      <c r="B65" s="162"/>
      <c r="C65" s="162"/>
      <c r="D65" s="19"/>
      <c r="E65" s="20"/>
      <c r="F65" s="20"/>
      <c r="G65" s="21"/>
      <c r="H65" s="126"/>
      <c r="I65" s="171"/>
      <c r="J65" s="168"/>
      <c r="K65" s="177"/>
      <c r="L65" s="174"/>
      <c r="M65" s="116"/>
    </row>
    <row r="66" spans="1:13" ht="15" customHeight="1" x14ac:dyDescent="0.35">
      <c r="A66" s="121">
        <v>57</v>
      </c>
      <c r="B66" s="162"/>
      <c r="C66" s="162"/>
      <c r="D66" s="19"/>
      <c r="E66" s="20"/>
      <c r="F66" s="20"/>
      <c r="G66" s="21"/>
      <c r="H66" s="126"/>
      <c r="I66" s="171"/>
      <c r="J66" s="168"/>
      <c r="K66" s="177"/>
      <c r="L66" s="174"/>
      <c r="M66" s="116"/>
    </row>
    <row r="67" spans="1:13" ht="15" customHeight="1" x14ac:dyDescent="0.35">
      <c r="A67" s="121">
        <v>58</v>
      </c>
      <c r="B67" s="162"/>
      <c r="C67" s="162"/>
      <c r="D67" s="19"/>
      <c r="E67" s="20"/>
      <c r="F67" s="20"/>
      <c r="G67" s="21"/>
      <c r="H67" s="126"/>
      <c r="I67" s="171"/>
      <c r="J67" s="168"/>
      <c r="K67" s="177"/>
      <c r="L67" s="174"/>
      <c r="M67" s="116"/>
    </row>
    <row r="68" spans="1:13" ht="15" customHeight="1" x14ac:dyDescent="0.35">
      <c r="A68" s="121">
        <v>59</v>
      </c>
      <c r="B68" s="162"/>
      <c r="C68" s="162"/>
      <c r="D68" s="19"/>
      <c r="E68" s="20"/>
      <c r="F68" s="20"/>
      <c r="G68" s="21"/>
      <c r="H68" s="126"/>
      <c r="I68" s="171"/>
      <c r="J68" s="168"/>
      <c r="K68" s="177"/>
      <c r="L68" s="174"/>
      <c r="M68" s="116"/>
    </row>
    <row r="69" spans="1:13" ht="15" thickBot="1" x14ac:dyDescent="0.4">
      <c r="A69" s="123">
        <v>60</v>
      </c>
      <c r="B69" s="163"/>
      <c r="C69" s="163"/>
      <c r="D69" s="23"/>
      <c r="E69" s="24"/>
      <c r="F69" s="24"/>
      <c r="G69" s="25"/>
      <c r="H69" s="127"/>
      <c r="I69" s="172"/>
      <c r="J69" s="169"/>
      <c r="K69" s="178"/>
      <c r="L69" s="175"/>
      <c r="M69" s="116"/>
    </row>
    <row r="70" spans="1:13" ht="15" customHeight="1" x14ac:dyDescent="0.35">
      <c r="A70" s="120">
        <v>61</v>
      </c>
      <c r="B70" s="164" t="s">
        <v>16</v>
      </c>
      <c r="C70" s="164"/>
      <c r="D70" s="148"/>
      <c r="E70" s="19"/>
      <c r="F70" s="19"/>
      <c r="G70" s="27"/>
      <c r="H70" s="128"/>
      <c r="I70" s="170">
        <f>SUM(H70:H75)</f>
        <v>0</v>
      </c>
      <c r="J70" s="167">
        <v>65</v>
      </c>
      <c r="K70" s="176">
        <v>40</v>
      </c>
      <c r="L70" s="173">
        <v>20</v>
      </c>
      <c r="M70" s="116"/>
    </row>
    <row r="71" spans="1:13" ht="15" customHeight="1" x14ac:dyDescent="0.35">
      <c r="A71" s="121">
        <v>62</v>
      </c>
      <c r="B71" s="165"/>
      <c r="C71" s="165"/>
      <c r="D71" s="19"/>
      <c r="E71" s="19"/>
      <c r="F71" s="19"/>
      <c r="G71" s="27"/>
      <c r="H71" s="122"/>
      <c r="I71" s="171"/>
      <c r="J71" s="168"/>
      <c r="K71" s="177"/>
      <c r="L71" s="174"/>
      <c r="M71" s="116"/>
    </row>
    <row r="72" spans="1:13" ht="15" customHeight="1" x14ac:dyDescent="0.35">
      <c r="A72" s="121">
        <v>63</v>
      </c>
      <c r="B72" s="165"/>
      <c r="C72" s="165"/>
      <c r="D72" s="19"/>
      <c r="E72" s="19"/>
      <c r="F72" s="19"/>
      <c r="G72" s="27"/>
      <c r="H72" s="122"/>
      <c r="I72" s="171"/>
      <c r="J72" s="168"/>
      <c r="K72" s="177"/>
      <c r="L72" s="174"/>
      <c r="M72" s="116"/>
    </row>
    <row r="73" spans="1:13" ht="15" customHeight="1" x14ac:dyDescent="0.35">
      <c r="A73" s="121">
        <v>64</v>
      </c>
      <c r="B73" s="165"/>
      <c r="C73" s="165"/>
      <c r="D73" s="19"/>
      <c r="E73" s="19"/>
      <c r="F73" s="19"/>
      <c r="G73" s="27"/>
      <c r="H73" s="122"/>
      <c r="I73" s="171"/>
      <c r="J73" s="168"/>
      <c r="K73" s="177"/>
      <c r="L73" s="174"/>
      <c r="M73" s="116"/>
    </row>
    <row r="74" spans="1:13" ht="15" customHeight="1" x14ac:dyDescent="0.35">
      <c r="A74" s="121">
        <v>65</v>
      </c>
      <c r="B74" s="165"/>
      <c r="C74" s="165"/>
      <c r="D74" s="19"/>
      <c r="E74" s="19"/>
      <c r="F74" s="19"/>
      <c r="G74" s="27"/>
      <c r="H74" s="122"/>
      <c r="I74" s="171"/>
      <c r="J74" s="168"/>
      <c r="K74" s="177"/>
      <c r="L74" s="174"/>
      <c r="M74" s="116"/>
    </row>
    <row r="75" spans="1:13" ht="15" thickBot="1" x14ac:dyDescent="0.4">
      <c r="A75" s="123">
        <v>66</v>
      </c>
      <c r="B75" s="166"/>
      <c r="C75" s="166"/>
      <c r="D75" s="23"/>
      <c r="E75" s="23"/>
      <c r="F75" s="23"/>
      <c r="G75" s="29"/>
      <c r="H75" s="124"/>
      <c r="I75" s="172"/>
      <c r="J75" s="169"/>
      <c r="K75" s="178"/>
      <c r="L75" s="175"/>
      <c r="M75" s="116"/>
    </row>
    <row r="76" spans="1:13" ht="15" customHeight="1" x14ac:dyDescent="0.35">
      <c r="A76" s="120">
        <v>67</v>
      </c>
      <c r="B76" s="161" t="s">
        <v>26</v>
      </c>
      <c r="C76" s="161"/>
      <c r="D76" s="148"/>
      <c r="E76" s="150"/>
      <c r="F76" s="17"/>
      <c r="G76" s="18"/>
      <c r="H76" s="125"/>
      <c r="I76" s="170">
        <f>SUM(H76:H81)</f>
        <v>0</v>
      </c>
      <c r="J76" s="167">
        <v>50</v>
      </c>
      <c r="K76" s="176">
        <v>50</v>
      </c>
      <c r="L76" s="173">
        <v>50</v>
      </c>
      <c r="M76" s="116"/>
    </row>
    <row r="77" spans="1:13" ht="15" customHeight="1" x14ac:dyDescent="0.35">
      <c r="A77" s="121">
        <v>68</v>
      </c>
      <c r="B77" s="162"/>
      <c r="C77" s="162"/>
      <c r="D77" s="95"/>
      <c r="E77" s="20"/>
      <c r="F77" s="20"/>
      <c r="G77" s="21"/>
      <c r="H77" s="126"/>
      <c r="I77" s="171"/>
      <c r="J77" s="168"/>
      <c r="K77" s="177"/>
      <c r="L77" s="174"/>
      <c r="M77" s="116"/>
    </row>
    <row r="78" spans="1:13" ht="15" customHeight="1" x14ac:dyDescent="0.35">
      <c r="A78" s="121">
        <v>69</v>
      </c>
      <c r="B78" s="162"/>
      <c r="C78" s="162"/>
      <c r="D78" s="19"/>
      <c r="E78" s="20"/>
      <c r="F78" s="20"/>
      <c r="G78" s="21"/>
      <c r="H78" s="126"/>
      <c r="I78" s="171"/>
      <c r="J78" s="168"/>
      <c r="K78" s="177"/>
      <c r="L78" s="174"/>
      <c r="M78" s="116"/>
    </row>
    <row r="79" spans="1:13" ht="15" customHeight="1" x14ac:dyDescent="0.35">
      <c r="A79" s="121">
        <v>70</v>
      </c>
      <c r="B79" s="162"/>
      <c r="C79" s="162"/>
      <c r="D79" s="149"/>
      <c r="E79" s="20"/>
      <c r="F79" s="20"/>
      <c r="G79" s="21"/>
      <c r="H79" s="126"/>
      <c r="I79" s="171"/>
      <c r="J79" s="168"/>
      <c r="K79" s="177"/>
      <c r="L79" s="174"/>
      <c r="M79" s="116"/>
    </row>
    <row r="80" spans="1:13" ht="15" customHeight="1" x14ac:dyDescent="0.35">
      <c r="A80" s="121">
        <v>71</v>
      </c>
      <c r="B80" s="162"/>
      <c r="C80" s="162"/>
      <c r="D80" s="149"/>
      <c r="E80" s="20"/>
      <c r="F80" s="20"/>
      <c r="G80" s="21"/>
      <c r="H80" s="126"/>
      <c r="I80" s="171"/>
      <c r="J80" s="168"/>
      <c r="K80" s="177"/>
      <c r="L80" s="174"/>
      <c r="M80" s="116"/>
    </row>
    <row r="81" spans="1:13" ht="15" thickBot="1" x14ac:dyDescent="0.4">
      <c r="A81" s="123">
        <v>72</v>
      </c>
      <c r="B81" s="163"/>
      <c r="C81" s="163"/>
      <c r="D81" s="23"/>
      <c r="E81" s="24"/>
      <c r="F81" s="24"/>
      <c r="G81" s="25"/>
      <c r="H81" s="127"/>
      <c r="I81" s="172"/>
      <c r="J81" s="169"/>
      <c r="K81" s="178"/>
      <c r="L81" s="175"/>
      <c r="M81" s="116"/>
    </row>
    <row r="82" spans="1:13" ht="15" customHeight="1" x14ac:dyDescent="0.35">
      <c r="A82" s="120">
        <v>73</v>
      </c>
      <c r="B82" s="164" t="s">
        <v>27</v>
      </c>
      <c r="C82" s="164"/>
      <c r="D82" s="148"/>
      <c r="E82" s="16"/>
      <c r="F82" s="16"/>
      <c r="G82" s="26"/>
      <c r="H82" s="128"/>
      <c r="I82" s="170">
        <f>SUM(H82:H87)</f>
        <v>0</v>
      </c>
      <c r="J82" s="167">
        <v>210</v>
      </c>
      <c r="K82" s="176">
        <v>140</v>
      </c>
      <c r="L82" s="173">
        <v>0</v>
      </c>
      <c r="M82" s="116"/>
    </row>
    <row r="83" spans="1:13" x14ac:dyDescent="0.35">
      <c r="A83" s="121">
        <v>74</v>
      </c>
      <c r="B83" s="165"/>
      <c r="C83" s="165"/>
      <c r="D83" s="19"/>
      <c r="E83" s="19"/>
      <c r="F83" s="19"/>
      <c r="G83" s="27"/>
      <c r="H83" s="122"/>
      <c r="I83" s="171"/>
      <c r="J83" s="168"/>
      <c r="K83" s="177"/>
      <c r="L83" s="174"/>
      <c r="M83" s="116"/>
    </row>
    <row r="84" spans="1:13" x14ac:dyDescent="0.35">
      <c r="A84" s="121">
        <v>75</v>
      </c>
      <c r="B84" s="165"/>
      <c r="C84" s="165"/>
      <c r="D84" s="149"/>
      <c r="E84" s="19"/>
      <c r="F84" s="19"/>
      <c r="G84" s="27"/>
      <c r="H84" s="122"/>
      <c r="I84" s="171"/>
      <c r="J84" s="168"/>
      <c r="K84" s="177"/>
      <c r="L84" s="174"/>
      <c r="M84" s="116"/>
    </row>
    <row r="85" spans="1:13" x14ac:dyDescent="0.35">
      <c r="A85" s="121">
        <v>76</v>
      </c>
      <c r="B85" s="165"/>
      <c r="C85" s="165"/>
      <c r="D85" s="19"/>
      <c r="E85" s="19"/>
      <c r="F85" s="19"/>
      <c r="G85" s="27"/>
      <c r="H85" s="122"/>
      <c r="I85" s="171"/>
      <c r="J85" s="168"/>
      <c r="K85" s="177"/>
      <c r="L85" s="174"/>
      <c r="M85" s="116"/>
    </row>
    <row r="86" spans="1:13" x14ac:dyDescent="0.35">
      <c r="A86" s="121">
        <v>77</v>
      </c>
      <c r="B86" s="165"/>
      <c r="C86" s="165"/>
      <c r="D86" s="19"/>
      <c r="E86" s="19"/>
      <c r="F86" s="19"/>
      <c r="G86" s="27"/>
      <c r="H86" s="122"/>
      <c r="I86" s="171"/>
      <c r="J86" s="168"/>
      <c r="K86" s="177"/>
      <c r="L86" s="174"/>
      <c r="M86" s="116"/>
    </row>
    <row r="87" spans="1:13" ht="15" thickBot="1" x14ac:dyDescent="0.4">
      <c r="A87" s="123">
        <v>78</v>
      </c>
      <c r="B87" s="166"/>
      <c r="C87" s="166"/>
      <c r="D87" s="23"/>
      <c r="E87" s="23"/>
      <c r="F87" s="23"/>
      <c r="G87" s="29"/>
      <c r="H87" s="124"/>
      <c r="I87" s="172"/>
      <c r="J87" s="169"/>
      <c r="K87" s="178"/>
      <c r="L87" s="175"/>
      <c r="M87" s="116"/>
    </row>
    <row r="88" spans="1:13" ht="15.75" customHeight="1" x14ac:dyDescent="0.35">
      <c r="A88" s="120">
        <v>79</v>
      </c>
      <c r="B88" s="161" t="s">
        <v>31</v>
      </c>
      <c r="C88" s="161"/>
      <c r="D88" s="148"/>
      <c r="E88" s="17"/>
      <c r="F88" s="17"/>
      <c r="G88" s="18"/>
      <c r="H88" s="125"/>
      <c r="I88" s="170">
        <f>SUM(H88:H102)</f>
        <v>0</v>
      </c>
      <c r="J88" s="167">
        <v>175</v>
      </c>
      <c r="K88" s="176">
        <v>120</v>
      </c>
      <c r="L88" s="173">
        <v>0</v>
      </c>
      <c r="M88" s="116"/>
    </row>
    <row r="89" spans="1:13" x14ac:dyDescent="0.35">
      <c r="A89" s="121">
        <v>80</v>
      </c>
      <c r="B89" s="162"/>
      <c r="C89" s="162"/>
      <c r="D89" s="19"/>
      <c r="E89" s="20"/>
      <c r="F89" s="20"/>
      <c r="G89" s="21"/>
      <c r="H89" s="126"/>
      <c r="I89" s="171"/>
      <c r="J89" s="168"/>
      <c r="K89" s="177"/>
      <c r="L89" s="174"/>
      <c r="M89" s="116"/>
    </row>
    <row r="90" spans="1:13" x14ac:dyDescent="0.35">
      <c r="A90" s="121">
        <v>81</v>
      </c>
      <c r="B90" s="162"/>
      <c r="C90" s="162"/>
      <c r="D90" s="19"/>
      <c r="E90" s="20"/>
      <c r="F90" s="20"/>
      <c r="G90" s="21"/>
      <c r="H90" s="126"/>
      <c r="I90" s="171"/>
      <c r="J90" s="168"/>
      <c r="K90" s="177"/>
      <c r="L90" s="174"/>
      <c r="M90" s="116"/>
    </row>
    <row r="91" spans="1:13" x14ac:dyDescent="0.35">
      <c r="A91" s="121">
        <v>82</v>
      </c>
      <c r="B91" s="162"/>
      <c r="C91" s="162"/>
      <c r="D91" s="19"/>
      <c r="E91" s="20"/>
      <c r="F91" s="20"/>
      <c r="G91" s="21"/>
      <c r="H91" s="126"/>
      <c r="I91" s="171"/>
      <c r="J91" s="168"/>
      <c r="K91" s="177"/>
      <c r="L91" s="174"/>
      <c r="M91" s="116"/>
    </row>
    <row r="92" spans="1:13" x14ac:dyDescent="0.35">
      <c r="A92" s="121">
        <v>83</v>
      </c>
      <c r="B92" s="162"/>
      <c r="C92" s="162"/>
      <c r="D92" s="19"/>
      <c r="E92" s="20"/>
      <c r="F92" s="20"/>
      <c r="G92" s="21"/>
      <c r="H92" s="126"/>
      <c r="I92" s="171"/>
      <c r="J92" s="168"/>
      <c r="K92" s="177"/>
      <c r="L92" s="174"/>
      <c r="M92" s="116"/>
    </row>
    <row r="93" spans="1:13" x14ac:dyDescent="0.35">
      <c r="A93" s="121"/>
      <c r="B93" s="179"/>
      <c r="C93" s="179"/>
      <c r="D93" s="95"/>
      <c r="E93" s="96"/>
      <c r="F93" s="96"/>
      <c r="G93" s="97"/>
      <c r="H93" s="129"/>
      <c r="I93" s="171"/>
      <c r="J93" s="195"/>
      <c r="K93" s="196"/>
      <c r="L93" s="197"/>
      <c r="M93" s="116"/>
    </row>
    <row r="94" spans="1:13" x14ac:dyDescent="0.35">
      <c r="A94" s="121"/>
      <c r="B94" s="179"/>
      <c r="C94" s="179"/>
      <c r="D94" s="95"/>
      <c r="E94" s="96"/>
      <c r="F94" s="96"/>
      <c r="G94" s="97"/>
      <c r="H94" s="129"/>
      <c r="I94" s="171"/>
      <c r="J94" s="195"/>
      <c r="K94" s="196"/>
      <c r="L94" s="197"/>
      <c r="M94" s="116"/>
    </row>
    <row r="95" spans="1:13" x14ac:dyDescent="0.35">
      <c r="A95" s="121"/>
      <c r="B95" s="179"/>
      <c r="C95" s="179"/>
      <c r="D95" s="95"/>
      <c r="E95" s="96"/>
      <c r="F95" s="96"/>
      <c r="G95" s="97"/>
      <c r="H95" s="129"/>
      <c r="I95" s="171"/>
      <c r="J95" s="195"/>
      <c r="K95" s="196"/>
      <c r="L95" s="197"/>
      <c r="M95" s="116"/>
    </row>
    <row r="96" spans="1:13" x14ac:dyDescent="0.35">
      <c r="A96" s="121"/>
      <c r="B96" s="179"/>
      <c r="C96" s="179"/>
      <c r="D96" s="95"/>
      <c r="E96" s="96"/>
      <c r="F96" s="96"/>
      <c r="G96" s="97"/>
      <c r="H96" s="129"/>
      <c r="I96" s="171"/>
      <c r="J96" s="195"/>
      <c r="K96" s="196"/>
      <c r="L96" s="197"/>
      <c r="M96" s="116"/>
    </row>
    <row r="97" spans="1:13" x14ac:dyDescent="0.35">
      <c r="A97" s="121"/>
      <c r="B97" s="179"/>
      <c r="C97" s="179"/>
      <c r="D97" s="95"/>
      <c r="E97" s="96"/>
      <c r="F97" s="96"/>
      <c r="G97" s="97"/>
      <c r="H97" s="129"/>
      <c r="I97" s="171"/>
      <c r="J97" s="195"/>
      <c r="K97" s="196"/>
      <c r="L97" s="197"/>
      <c r="M97" s="116"/>
    </row>
    <row r="98" spans="1:13" x14ac:dyDescent="0.35">
      <c r="A98" s="121"/>
      <c r="B98" s="179"/>
      <c r="C98" s="179"/>
      <c r="D98" s="95"/>
      <c r="E98" s="96"/>
      <c r="F98" s="96"/>
      <c r="G98" s="97"/>
      <c r="H98" s="129"/>
      <c r="I98" s="171"/>
      <c r="J98" s="195"/>
      <c r="K98" s="196"/>
      <c r="L98" s="197"/>
      <c r="M98" s="116"/>
    </row>
    <row r="99" spans="1:13" x14ac:dyDescent="0.35">
      <c r="A99" s="121"/>
      <c r="B99" s="179"/>
      <c r="C99" s="179"/>
      <c r="D99" s="95"/>
      <c r="E99" s="20"/>
      <c r="F99" s="96"/>
      <c r="G99" s="97"/>
      <c r="H99" s="129"/>
      <c r="I99" s="171"/>
      <c r="J99" s="195"/>
      <c r="K99" s="196"/>
      <c r="L99" s="197"/>
      <c r="M99" s="116"/>
    </row>
    <row r="100" spans="1:13" x14ac:dyDescent="0.35">
      <c r="A100" s="121"/>
      <c r="B100" s="179"/>
      <c r="C100" s="179"/>
      <c r="D100" s="95"/>
      <c r="E100" s="98"/>
      <c r="F100" s="96"/>
      <c r="G100" s="97"/>
      <c r="H100" s="129"/>
      <c r="I100" s="171"/>
      <c r="J100" s="195"/>
      <c r="K100" s="196"/>
      <c r="L100" s="197"/>
      <c r="M100" s="116"/>
    </row>
    <row r="101" spans="1:13" x14ac:dyDescent="0.35">
      <c r="A101" s="121"/>
      <c r="B101" s="179"/>
      <c r="C101" s="179"/>
      <c r="D101" s="95"/>
      <c r="E101" s="19"/>
      <c r="F101" s="96"/>
      <c r="G101" s="97"/>
      <c r="H101" s="129"/>
      <c r="I101" s="171"/>
      <c r="J101" s="195"/>
      <c r="K101" s="196"/>
      <c r="L101" s="197"/>
      <c r="M101" s="116"/>
    </row>
    <row r="102" spans="1:13" ht="15" thickBot="1" x14ac:dyDescent="0.4">
      <c r="A102" s="123">
        <v>84</v>
      </c>
      <c r="B102" s="163"/>
      <c r="C102" s="163"/>
      <c r="D102" s="23"/>
      <c r="E102" s="23"/>
      <c r="F102" s="24"/>
      <c r="G102" s="25"/>
      <c r="H102" s="127"/>
      <c r="I102" s="172"/>
      <c r="J102" s="169"/>
      <c r="K102" s="178"/>
      <c r="L102" s="175"/>
      <c r="M102" s="116"/>
    </row>
    <row r="103" spans="1:13" ht="15" thickBot="1" x14ac:dyDescent="0.4">
      <c r="A103" s="130"/>
      <c r="B103" s="131"/>
      <c r="C103" s="131"/>
      <c r="D103" s="131"/>
      <c r="E103" s="131"/>
      <c r="F103" s="131"/>
      <c r="G103" s="131"/>
      <c r="H103" s="131"/>
      <c r="I103" s="131"/>
      <c r="J103" s="131">
        <f>SUM(J1:J102)</f>
        <v>1200</v>
      </c>
      <c r="K103" s="131">
        <f>SUM(K1:K102)</f>
        <v>900</v>
      </c>
      <c r="L103" s="131">
        <f>SUM(L1:L102)</f>
        <v>600</v>
      </c>
      <c r="M103" s="132"/>
    </row>
    <row r="105" spans="1:13" ht="16.5" customHeight="1" x14ac:dyDescent="0.35">
      <c r="B105" s="200" t="s">
        <v>73</v>
      </c>
      <c r="C105" s="201"/>
      <c r="D105" s="202"/>
      <c r="E105" s="203"/>
      <c r="F105" s="203"/>
      <c r="G105" s="203"/>
      <c r="H105" s="204"/>
      <c r="I105" s="147"/>
      <c r="J105" s="147"/>
      <c r="K105" s="147"/>
      <c r="L105" s="147"/>
      <c r="M105" s="147"/>
    </row>
    <row r="106" spans="1:13" x14ac:dyDescent="0.35">
      <c r="B106" s="198"/>
      <c r="C106" s="198"/>
      <c r="D106" s="198"/>
      <c r="E106" s="198"/>
      <c r="F106" s="198"/>
      <c r="G106" s="198"/>
      <c r="H106" s="198"/>
    </row>
    <row r="107" spans="1:13" x14ac:dyDescent="0.35">
      <c r="B107" s="199"/>
      <c r="C107" s="199"/>
      <c r="D107" s="199"/>
      <c r="E107" s="199"/>
      <c r="F107" s="199"/>
      <c r="G107" s="199"/>
      <c r="H107" s="199"/>
    </row>
    <row r="108" spans="1:13" x14ac:dyDescent="0.35">
      <c r="B108" s="199"/>
      <c r="C108" s="199"/>
      <c r="D108" s="199"/>
      <c r="E108" s="199"/>
      <c r="F108" s="199"/>
      <c r="G108" s="199"/>
      <c r="H108" s="199"/>
    </row>
    <row r="109" spans="1:13" x14ac:dyDescent="0.35">
      <c r="B109" s="198"/>
      <c r="C109" s="199"/>
      <c r="D109" s="199"/>
      <c r="E109" s="199"/>
      <c r="F109" s="199"/>
      <c r="G109" s="199"/>
      <c r="H109" s="199"/>
    </row>
  </sheetData>
  <sheetProtection selectLockedCells="1"/>
  <mergeCells count="80">
    <mergeCell ref="B106:H106"/>
    <mergeCell ref="B107:H107"/>
    <mergeCell ref="B108:H108"/>
    <mergeCell ref="B109:H109"/>
    <mergeCell ref="B105:C105"/>
    <mergeCell ref="D105:H105"/>
    <mergeCell ref="J88:J102"/>
    <mergeCell ref="K88:K102"/>
    <mergeCell ref="L88:L102"/>
    <mergeCell ref="J70:J75"/>
    <mergeCell ref="K70:K75"/>
    <mergeCell ref="L70:L75"/>
    <mergeCell ref="K76:K81"/>
    <mergeCell ref="L76:L81"/>
    <mergeCell ref="K82:K87"/>
    <mergeCell ref="L82:L87"/>
    <mergeCell ref="I22:I27"/>
    <mergeCell ref="J46:J51"/>
    <mergeCell ref="K46:K51"/>
    <mergeCell ref="L46:L51"/>
    <mergeCell ref="J52:J57"/>
    <mergeCell ref="K52:K57"/>
    <mergeCell ref="L52:L57"/>
    <mergeCell ref="J22:J27"/>
    <mergeCell ref="K22:K27"/>
    <mergeCell ref="L40:L45"/>
    <mergeCell ref="L22:L27"/>
    <mergeCell ref="J28:J33"/>
    <mergeCell ref="K28:K33"/>
    <mergeCell ref="L28:L33"/>
    <mergeCell ref="B2:L3"/>
    <mergeCell ref="K16:K21"/>
    <mergeCell ref="C5:D5"/>
    <mergeCell ref="I10:I15"/>
    <mergeCell ref="I16:I21"/>
    <mergeCell ref="B9:C9"/>
    <mergeCell ref="B58:C63"/>
    <mergeCell ref="I28:I33"/>
    <mergeCell ref="I34:I39"/>
    <mergeCell ref="B88:C102"/>
    <mergeCell ref="J8:L8"/>
    <mergeCell ref="J10:J15"/>
    <mergeCell ref="K10:K15"/>
    <mergeCell ref="L10:L15"/>
    <mergeCell ref="J16:J21"/>
    <mergeCell ref="B10:C15"/>
    <mergeCell ref="B16:C21"/>
    <mergeCell ref="B22:C27"/>
    <mergeCell ref="L34:L39"/>
    <mergeCell ref="J40:J45"/>
    <mergeCell ref="K40:K45"/>
    <mergeCell ref="L16:L21"/>
    <mergeCell ref="B28:C33"/>
    <mergeCell ref="B34:C39"/>
    <mergeCell ref="B40:C45"/>
    <mergeCell ref="B46:C51"/>
    <mergeCell ref="B52:C57"/>
    <mergeCell ref="L64:L69"/>
    <mergeCell ref="J58:J63"/>
    <mergeCell ref="K58:K63"/>
    <mergeCell ref="L58:L63"/>
    <mergeCell ref="J34:J39"/>
    <mergeCell ref="K34:K39"/>
    <mergeCell ref="J64:J69"/>
    <mergeCell ref="K64:K69"/>
    <mergeCell ref="I88:I102"/>
    <mergeCell ref="I40:I45"/>
    <mergeCell ref="I46:I51"/>
    <mergeCell ref="I52:I57"/>
    <mergeCell ref="I58:I63"/>
    <mergeCell ref="I64:I69"/>
    <mergeCell ref="I70:I75"/>
    <mergeCell ref="I76:I81"/>
    <mergeCell ref="I82:I87"/>
    <mergeCell ref="B76:C81"/>
    <mergeCell ref="B82:C87"/>
    <mergeCell ref="B64:C69"/>
    <mergeCell ref="B70:C75"/>
    <mergeCell ref="J76:J81"/>
    <mergeCell ref="J82:J87"/>
  </mergeCells>
  <conditionalFormatting sqref="J28:L33">
    <cfRule type="cellIs" dxfId="31" priority="14" operator="greaterThan">
      <formula>$I$28</formula>
    </cfRule>
  </conditionalFormatting>
  <conditionalFormatting sqref="J22:L27">
    <cfRule type="cellIs" dxfId="30" priority="13" operator="greaterThan">
      <formula>$I$22</formula>
    </cfRule>
  </conditionalFormatting>
  <conditionalFormatting sqref="J16:L21">
    <cfRule type="cellIs" dxfId="29" priority="12" operator="greaterThan">
      <formula>$I$16</formula>
    </cfRule>
  </conditionalFormatting>
  <conditionalFormatting sqref="J10:L15">
    <cfRule type="cellIs" dxfId="28" priority="11" operator="greaterThan">
      <formula>$I$10</formula>
    </cfRule>
  </conditionalFormatting>
  <conditionalFormatting sqref="J34:L39">
    <cfRule type="cellIs" dxfId="27" priority="10" operator="greaterThan">
      <formula>$I$34</formula>
    </cfRule>
  </conditionalFormatting>
  <conditionalFormatting sqref="J40:L45">
    <cfRule type="cellIs" dxfId="26" priority="9" operator="greaterThan">
      <formula>$I$40</formula>
    </cfRule>
  </conditionalFormatting>
  <conditionalFormatting sqref="J46:L51">
    <cfRule type="cellIs" dxfId="25" priority="8" operator="greaterThan">
      <formula>$I$46</formula>
    </cfRule>
  </conditionalFormatting>
  <conditionalFormatting sqref="J52:L57">
    <cfRule type="cellIs" dxfId="24" priority="7" operator="greaterThan">
      <formula>$I$52</formula>
    </cfRule>
  </conditionalFormatting>
  <conditionalFormatting sqref="J58:L63">
    <cfRule type="cellIs" dxfId="23" priority="6" operator="greaterThan">
      <formula>$I$58</formula>
    </cfRule>
  </conditionalFormatting>
  <conditionalFormatting sqref="J64:L69">
    <cfRule type="cellIs" dxfId="22" priority="5" operator="greaterThan">
      <formula>$I$64</formula>
    </cfRule>
  </conditionalFormatting>
  <conditionalFormatting sqref="J70:L75">
    <cfRule type="cellIs" dxfId="21" priority="4" operator="greaterThan">
      <formula>$I$70</formula>
    </cfRule>
  </conditionalFormatting>
  <conditionalFormatting sqref="J76:L81">
    <cfRule type="cellIs" dxfId="20" priority="3" operator="greaterThan">
      <formula>$I$76</formula>
    </cfRule>
  </conditionalFormatting>
  <conditionalFormatting sqref="J82:L87">
    <cfRule type="cellIs" dxfId="19" priority="2" operator="greaterThan">
      <formula>$I$82</formula>
    </cfRule>
  </conditionalFormatting>
  <conditionalFormatting sqref="J88:L102">
    <cfRule type="cellIs" dxfId="18" priority="1" operator="greaterThan">
      <formula>$I$88</formula>
    </cfRule>
  </conditionalFormatting>
  <printOptions horizontalCentered="1" verticalCentered="1"/>
  <pageMargins left="0.70866141732283505" right="0.70866141732283505" top="0.74803149606299202" bottom="0.74803149606299202" header="0.31496062992126" footer="0.31496062992126"/>
  <pageSetup paperSize="9" scale="51"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E51"/>
  <sheetViews>
    <sheetView topLeftCell="A28" zoomScaleNormal="100" workbookViewId="0">
      <selection activeCell="J3" sqref="J3"/>
    </sheetView>
  </sheetViews>
  <sheetFormatPr defaultColWidth="9.1796875" defaultRowHeight="15.5" x14ac:dyDescent="0.35"/>
  <cols>
    <col min="1" max="1" width="3.26953125" style="1" bestFit="1" customWidth="1"/>
    <col min="2" max="2" width="109.54296875" style="1" customWidth="1"/>
    <col min="3" max="3" width="5.81640625" style="1" customWidth="1"/>
    <col min="4" max="4" width="6" style="1" customWidth="1"/>
    <col min="5" max="5" width="5.26953125" style="1" customWidth="1"/>
    <col min="6" max="16384" width="9.1796875" style="1"/>
  </cols>
  <sheetData>
    <row r="1" spans="1:5" ht="40.5" customHeight="1" x14ac:dyDescent="0.5">
      <c r="A1" s="205" t="s">
        <v>38</v>
      </c>
      <c r="B1" s="205"/>
      <c r="C1" s="205"/>
      <c r="D1" s="205"/>
      <c r="E1" s="205"/>
    </row>
    <row r="2" spans="1:5" ht="13.5" customHeight="1" x14ac:dyDescent="0.35">
      <c r="A2" s="4"/>
      <c r="B2" s="4"/>
      <c r="C2" s="4"/>
      <c r="D2" s="4"/>
      <c r="E2" s="4"/>
    </row>
    <row r="3" spans="1:5" x14ac:dyDescent="0.35">
      <c r="A3" s="206" t="s">
        <v>39</v>
      </c>
      <c r="B3" s="206"/>
      <c r="C3" s="206"/>
      <c r="D3" s="206"/>
      <c r="E3" s="206"/>
    </row>
    <row r="4" spans="1:5" x14ac:dyDescent="0.35">
      <c r="A4" s="5"/>
      <c r="B4" s="210" t="s">
        <v>37</v>
      </c>
      <c r="C4" s="207" t="s">
        <v>40</v>
      </c>
      <c r="D4" s="208"/>
      <c r="E4" s="209"/>
    </row>
    <row r="5" spans="1:5" ht="13.5" customHeight="1" x14ac:dyDescent="0.35">
      <c r="A5" s="5"/>
      <c r="B5" s="210"/>
      <c r="C5" s="6" t="s">
        <v>14</v>
      </c>
      <c r="D5" s="6" t="s">
        <v>36</v>
      </c>
      <c r="E5" s="6" t="s">
        <v>35</v>
      </c>
    </row>
    <row r="6" spans="1:5" x14ac:dyDescent="0.35">
      <c r="A6" s="7">
        <v>1</v>
      </c>
      <c r="B6" s="8" t="s">
        <v>2</v>
      </c>
      <c r="C6" s="6">
        <v>100</v>
      </c>
      <c r="D6" s="6">
        <v>75</v>
      </c>
      <c r="E6" s="6">
        <v>75</v>
      </c>
    </row>
    <row r="7" spans="1:5" ht="121.5" customHeight="1" x14ac:dyDescent="0.35">
      <c r="A7" s="9"/>
      <c r="B7" s="10" t="s">
        <v>41</v>
      </c>
      <c r="C7" s="6"/>
      <c r="D7" s="6"/>
      <c r="E7" s="6"/>
    </row>
    <row r="8" spans="1:5" x14ac:dyDescent="0.35">
      <c r="A8" s="7">
        <v>2</v>
      </c>
      <c r="B8" s="8" t="s">
        <v>3</v>
      </c>
      <c r="C8" s="6">
        <v>25</v>
      </c>
      <c r="D8" s="6">
        <v>20</v>
      </c>
      <c r="E8" s="6">
        <v>20</v>
      </c>
    </row>
    <row r="9" spans="1:5" ht="59.25" customHeight="1" x14ac:dyDescent="0.35">
      <c r="A9" s="9"/>
      <c r="B9" s="10" t="s">
        <v>42</v>
      </c>
      <c r="C9" s="6"/>
      <c r="D9" s="6"/>
      <c r="E9" s="6"/>
    </row>
    <row r="10" spans="1:5" x14ac:dyDescent="0.35">
      <c r="A10" s="7">
        <v>4</v>
      </c>
      <c r="B10" s="8" t="s">
        <v>5</v>
      </c>
      <c r="C10" s="6">
        <v>75</v>
      </c>
      <c r="D10" s="6">
        <v>20</v>
      </c>
      <c r="E10" s="6">
        <v>60</v>
      </c>
    </row>
    <row r="11" spans="1:5" ht="74.25" customHeight="1" x14ac:dyDescent="0.35">
      <c r="A11" s="9"/>
      <c r="B11" s="10" t="s">
        <v>43</v>
      </c>
      <c r="C11" s="6"/>
      <c r="D11" s="6"/>
      <c r="E11" s="6"/>
    </row>
    <row r="12" spans="1:5" x14ac:dyDescent="0.35">
      <c r="A12" s="7">
        <v>5</v>
      </c>
      <c r="B12" s="8" t="s">
        <v>6</v>
      </c>
      <c r="C12" s="6">
        <v>175</v>
      </c>
      <c r="D12" s="6">
        <v>60</v>
      </c>
      <c r="E12" s="6">
        <v>120</v>
      </c>
    </row>
    <row r="13" spans="1:5" ht="88.5" customHeight="1" x14ac:dyDescent="0.35">
      <c r="A13" s="9"/>
      <c r="B13" s="10" t="s">
        <v>44</v>
      </c>
      <c r="C13" s="6"/>
      <c r="D13" s="6"/>
      <c r="E13" s="6"/>
    </row>
    <row r="14" spans="1:5" x14ac:dyDescent="0.35">
      <c r="A14" s="7">
        <v>6</v>
      </c>
      <c r="B14" s="8" t="s">
        <v>7</v>
      </c>
      <c r="C14" s="6">
        <v>75</v>
      </c>
      <c r="D14" s="6">
        <v>60</v>
      </c>
      <c r="E14" s="6">
        <v>60</v>
      </c>
    </row>
    <row r="15" spans="1:5" ht="136.5" customHeight="1" x14ac:dyDescent="0.35">
      <c r="A15" s="9"/>
      <c r="B15" s="10" t="s">
        <v>45</v>
      </c>
      <c r="C15" s="6"/>
      <c r="D15" s="6"/>
      <c r="E15" s="6"/>
    </row>
    <row r="16" spans="1:5" x14ac:dyDescent="0.35">
      <c r="A16" s="7">
        <v>7</v>
      </c>
      <c r="B16" s="8" t="s">
        <v>8</v>
      </c>
      <c r="C16" s="6">
        <v>50</v>
      </c>
      <c r="D16" s="6">
        <v>120</v>
      </c>
      <c r="E16" s="6">
        <v>40</v>
      </c>
    </row>
    <row r="17" spans="1:5" ht="46.5" customHeight="1" x14ac:dyDescent="0.35">
      <c r="A17" s="9"/>
      <c r="B17" s="10" t="s">
        <v>46</v>
      </c>
      <c r="C17" s="6"/>
      <c r="D17" s="6"/>
      <c r="E17" s="6"/>
    </row>
    <row r="18" spans="1:5" x14ac:dyDescent="0.35">
      <c r="A18" s="7">
        <v>10</v>
      </c>
      <c r="B18" s="8" t="s">
        <v>11</v>
      </c>
      <c r="C18" s="6">
        <v>25</v>
      </c>
      <c r="D18" s="6">
        <v>40</v>
      </c>
      <c r="E18" s="6">
        <v>25</v>
      </c>
    </row>
    <row r="19" spans="1:5" ht="45" customHeight="1" x14ac:dyDescent="0.35">
      <c r="A19" s="9"/>
      <c r="B19" s="10" t="s">
        <v>47</v>
      </c>
      <c r="C19" s="6"/>
      <c r="D19" s="6"/>
      <c r="E19" s="6"/>
    </row>
    <row r="20" spans="1:5" x14ac:dyDescent="0.35">
      <c r="A20" s="7">
        <v>11</v>
      </c>
      <c r="B20" s="8" t="s">
        <v>12</v>
      </c>
      <c r="C20" s="6">
        <v>25</v>
      </c>
      <c r="D20" s="6">
        <v>50</v>
      </c>
      <c r="E20" s="6">
        <v>25</v>
      </c>
    </row>
    <row r="21" spans="1:5" ht="45" customHeight="1" x14ac:dyDescent="0.35">
      <c r="A21" s="9"/>
      <c r="B21" s="10" t="s">
        <v>48</v>
      </c>
      <c r="C21" s="6"/>
      <c r="D21" s="6"/>
      <c r="E21" s="6"/>
    </row>
    <row r="22" spans="1:5" x14ac:dyDescent="0.35">
      <c r="A22" s="7">
        <v>12</v>
      </c>
      <c r="B22" s="8" t="s">
        <v>13</v>
      </c>
      <c r="C22" s="6">
        <v>75</v>
      </c>
      <c r="D22" s="6">
        <v>25</v>
      </c>
      <c r="E22" s="6">
        <v>30</v>
      </c>
    </row>
    <row r="23" spans="1:5" ht="43.5" x14ac:dyDescent="0.35">
      <c r="A23" s="9"/>
      <c r="B23" s="10" t="s">
        <v>49</v>
      </c>
      <c r="C23" s="6"/>
      <c r="D23" s="6"/>
      <c r="E23" s="6"/>
    </row>
    <row r="24" spans="1:5" x14ac:dyDescent="0.35">
      <c r="A24" s="9"/>
      <c r="B24" s="11" t="s">
        <v>50</v>
      </c>
      <c r="C24" s="6"/>
      <c r="D24" s="6"/>
      <c r="E24" s="6"/>
    </row>
    <row r="25" spans="1:5" x14ac:dyDescent="0.35">
      <c r="A25" s="7">
        <v>17</v>
      </c>
      <c r="B25" s="8" t="s">
        <v>21</v>
      </c>
      <c r="C25" s="6">
        <v>75</v>
      </c>
      <c r="D25" s="6">
        <v>25</v>
      </c>
      <c r="E25" s="6">
        <v>75</v>
      </c>
    </row>
    <row r="26" spans="1:5" ht="72.5" x14ac:dyDescent="0.35">
      <c r="A26" s="9"/>
      <c r="B26" s="10" t="s">
        <v>51</v>
      </c>
      <c r="C26" s="6"/>
      <c r="D26" s="6"/>
      <c r="E26" s="6"/>
    </row>
    <row r="27" spans="1:5" x14ac:dyDescent="0.35">
      <c r="A27" s="7">
        <v>22</v>
      </c>
      <c r="B27" s="8" t="s">
        <v>16</v>
      </c>
      <c r="C27" s="6">
        <v>65</v>
      </c>
      <c r="D27" s="6">
        <v>50</v>
      </c>
      <c r="E27" s="6">
        <v>20</v>
      </c>
    </row>
    <row r="28" spans="1:5" ht="105" customHeight="1" x14ac:dyDescent="0.35">
      <c r="A28" s="9"/>
      <c r="B28" s="10" t="s">
        <v>52</v>
      </c>
      <c r="C28" s="6"/>
      <c r="D28" s="6"/>
      <c r="E28" s="6"/>
    </row>
    <row r="29" spans="1:5" ht="14.25" customHeight="1" x14ac:dyDescent="0.35">
      <c r="A29" s="7">
        <v>23</v>
      </c>
      <c r="B29" s="8" t="s">
        <v>26</v>
      </c>
      <c r="C29" s="6">
        <v>50</v>
      </c>
      <c r="D29" s="6">
        <v>75</v>
      </c>
      <c r="E29" s="6">
        <v>50</v>
      </c>
    </row>
    <row r="30" spans="1:5" ht="72.5" x14ac:dyDescent="0.35">
      <c r="A30" s="9"/>
      <c r="B30" s="10" t="s">
        <v>53</v>
      </c>
      <c r="C30" s="6"/>
      <c r="D30" s="6"/>
      <c r="E30" s="6"/>
    </row>
    <row r="31" spans="1:5" ht="14.25" customHeight="1" x14ac:dyDescent="0.35">
      <c r="A31" s="7">
        <v>24</v>
      </c>
      <c r="B31" s="8" t="s">
        <v>27</v>
      </c>
      <c r="C31" s="6">
        <v>210</v>
      </c>
      <c r="D31" s="6">
        <v>180</v>
      </c>
      <c r="E31" s="6">
        <v>0</v>
      </c>
    </row>
    <row r="32" spans="1:5" ht="16.5" customHeight="1" x14ac:dyDescent="0.35">
      <c r="A32" s="9"/>
      <c r="B32" s="10" t="s">
        <v>54</v>
      </c>
      <c r="C32" s="6"/>
      <c r="D32" s="6"/>
      <c r="E32" s="6"/>
    </row>
    <row r="33" spans="1:5" x14ac:dyDescent="0.35">
      <c r="A33" s="9"/>
      <c r="B33" s="12" t="s">
        <v>31</v>
      </c>
      <c r="C33" s="6">
        <v>175</v>
      </c>
      <c r="D33" s="6">
        <v>100</v>
      </c>
      <c r="E33" s="6">
        <v>0</v>
      </c>
    </row>
    <row r="34" spans="1:5" x14ac:dyDescent="0.35">
      <c r="A34" s="9"/>
      <c r="B34" s="13" t="s">
        <v>55</v>
      </c>
      <c r="C34" s="6">
        <f>SUM(C6:C33)</f>
        <v>1200</v>
      </c>
      <c r="D34" s="6">
        <f>SUM(D6:D33)</f>
        <v>900</v>
      </c>
      <c r="E34" s="6">
        <f>SUM(E6:E33)</f>
        <v>600</v>
      </c>
    </row>
    <row r="35" spans="1:5" x14ac:dyDescent="0.35">
      <c r="A35" s="2"/>
    </row>
    <row r="36" spans="1:5" x14ac:dyDescent="0.35">
      <c r="A36" s="2"/>
    </row>
    <row r="37" spans="1:5" x14ac:dyDescent="0.35">
      <c r="A37" s="2"/>
    </row>
    <row r="38" spans="1:5" x14ac:dyDescent="0.35">
      <c r="A38" s="2"/>
    </row>
    <row r="39" spans="1:5" x14ac:dyDescent="0.35">
      <c r="A39" s="2"/>
    </row>
    <row r="40" spans="1:5" x14ac:dyDescent="0.35">
      <c r="A40" s="2"/>
    </row>
    <row r="41" spans="1:5" x14ac:dyDescent="0.35">
      <c r="A41" s="2"/>
    </row>
    <row r="42" spans="1:5" x14ac:dyDescent="0.35">
      <c r="A42" s="2"/>
    </row>
    <row r="43" spans="1:5" x14ac:dyDescent="0.35">
      <c r="A43" s="2"/>
    </row>
    <row r="44" spans="1:5" x14ac:dyDescent="0.35">
      <c r="A44" s="2"/>
    </row>
    <row r="45" spans="1:5" x14ac:dyDescent="0.35">
      <c r="A45" s="2"/>
    </row>
    <row r="46" spans="1:5" x14ac:dyDescent="0.35">
      <c r="A46" s="2"/>
    </row>
    <row r="47" spans="1:5" x14ac:dyDescent="0.35">
      <c r="A47" s="2"/>
    </row>
    <row r="48" spans="1:5" x14ac:dyDescent="0.35">
      <c r="A48" s="2"/>
    </row>
    <row r="49" spans="1:1" x14ac:dyDescent="0.35">
      <c r="A49" s="2"/>
    </row>
    <row r="50" spans="1:1" x14ac:dyDescent="0.35">
      <c r="A50" s="2"/>
    </row>
    <row r="51" spans="1:1" x14ac:dyDescent="0.35">
      <c r="A51" s="2"/>
    </row>
  </sheetData>
  <sheetProtection password="CB4D" sheet="1" objects="1" scenarios="1" selectLockedCells="1"/>
  <mergeCells count="4">
    <mergeCell ref="A1:E1"/>
    <mergeCell ref="A3:E3"/>
    <mergeCell ref="C4:E4"/>
    <mergeCell ref="B4:B5"/>
  </mergeCells>
  <printOptions horizontalCentered="1" verticalCentered="1"/>
  <pageMargins left="0.70866141732283472" right="0.70866141732283472" top="0.74803149606299213" bottom="0.74803149606299213" header="0.31496062992125984" footer="0.31496062992125984"/>
  <pageSetup paperSize="9"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H37"/>
  <sheetViews>
    <sheetView zoomScaleNormal="100" workbookViewId="0">
      <selection activeCell="A3" sqref="A3:H3"/>
    </sheetView>
  </sheetViews>
  <sheetFormatPr defaultColWidth="9.1796875" defaultRowHeight="14.5" x14ac:dyDescent="0.35"/>
  <cols>
    <col min="1" max="1" width="3" style="3" bestFit="1" customWidth="1"/>
    <col min="2" max="2" width="38.54296875" style="3" customWidth="1"/>
    <col min="3" max="4" width="9.1796875" style="3"/>
    <col min="5" max="5" width="14.7265625" style="3" bestFit="1" customWidth="1"/>
    <col min="6" max="6" width="24.81640625" style="3" bestFit="1" customWidth="1"/>
    <col min="7" max="7" width="13.54296875" style="3" customWidth="1"/>
    <col min="8" max="8" width="12.81640625" style="3" customWidth="1"/>
    <col min="9" max="16384" width="9.1796875" style="3"/>
  </cols>
  <sheetData>
    <row r="1" spans="1:8" ht="43.5" customHeight="1" x14ac:dyDescent="0.5">
      <c r="A1" s="205" t="s">
        <v>70</v>
      </c>
      <c r="B1" s="205"/>
      <c r="C1" s="205"/>
      <c r="D1" s="205"/>
      <c r="E1" s="205"/>
      <c r="F1" s="205"/>
      <c r="G1" s="205"/>
    </row>
    <row r="2" spans="1:8" ht="39.75" customHeight="1" x14ac:dyDescent="0.35">
      <c r="A2" s="212" t="s">
        <v>28</v>
      </c>
      <c r="B2" s="212"/>
      <c r="C2" s="212"/>
      <c r="D2" s="212"/>
      <c r="E2" s="212"/>
      <c r="F2" s="212"/>
      <c r="G2" s="212"/>
    </row>
    <row r="3" spans="1:8" ht="33.75" customHeight="1" x14ac:dyDescent="0.35">
      <c r="A3" s="217">
        <f>Application!C5</f>
        <v>0</v>
      </c>
      <c r="B3" s="217"/>
      <c r="C3" s="217"/>
      <c r="D3" s="217"/>
      <c r="E3" s="217"/>
      <c r="F3" s="217"/>
      <c r="G3" s="217"/>
      <c r="H3" s="217"/>
    </row>
    <row r="4" spans="1:8" ht="43.5" x14ac:dyDescent="0.35">
      <c r="A4" s="211" t="s">
        <v>32</v>
      </c>
      <c r="B4" s="211"/>
      <c r="C4" s="211"/>
      <c r="D4" s="211"/>
      <c r="E4" s="37" t="s">
        <v>60</v>
      </c>
      <c r="F4" s="38" t="s">
        <v>62</v>
      </c>
      <c r="G4" s="32" t="s">
        <v>67</v>
      </c>
      <c r="H4" s="32" t="s">
        <v>72</v>
      </c>
    </row>
    <row r="5" spans="1:8" ht="4.5" customHeight="1" x14ac:dyDescent="0.35">
      <c r="A5" s="39"/>
      <c r="B5" s="39"/>
      <c r="C5" s="39"/>
      <c r="D5" s="39"/>
      <c r="E5" s="35"/>
      <c r="F5" s="36"/>
    </row>
    <row r="6" spans="1:8" x14ac:dyDescent="0.35">
      <c r="A6" s="108"/>
      <c r="B6" s="108" t="s">
        <v>0</v>
      </c>
      <c r="C6" s="109" t="s">
        <v>14</v>
      </c>
      <c r="D6" s="109" t="s">
        <v>29</v>
      </c>
      <c r="E6" s="50"/>
      <c r="F6" s="110"/>
      <c r="G6" s="33"/>
      <c r="H6" s="33"/>
    </row>
    <row r="7" spans="1:8" x14ac:dyDescent="0.35">
      <c r="A7" s="42">
        <v>1</v>
      </c>
      <c r="B7" s="42" t="s">
        <v>2</v>
      </c>
      <c r="C7" s="43">
        <v>100</v>
      </c>
      <c r="D7" s="44">
        <f>SUM(C7/$C$36)</f>
        <v>8.3333333333333329E-2</v>
      </c>
      <c r="E7" s="45">
        <f>SUM(Application!H10:H15)</f>
        <v>0</v>
      </c>
      <c r="F7" s="46" t="str">
        <f>IF(E7&lt;C7,"Inadequate Hours","Adequate Hours")</f>
        <v>Inadequate Hours</v>
      </c>
      <c r="G7" s="34">
        <f>IF(E7&lt;C7,SUM((C7-E7)*4)/10,0)</f>
        <v>40</v>
      </c>
      <c r="H7" s="34">
        <f>IF(E7&lt;C7,SUM(C7-E7)," ")</f>
        <v>100</v>
      </c>
    </row>
    <row r="8" spans="1:8" x14ac:dyDescent="0.35">
      <c r="A8" s="42">
        <v>2</v>
      </c>
      <c r="B8" s="42" t="s">
        <v>3</v>
      </c>
      <c r="C8" s="43">
        <v>25</v>
      </c>
      <c r="D8" s="44">
        <f>SUM(C8/$C$36)</f>
        <v>2.0833333333333332E-2</v>
      </c>
      <c r="E8" s="45">
        <f>SUM(Application!H16:H21)</f>
        <v>0</v>
      </c>
      <c r="F8" s="46" t="str">
        <f t="shared" ref="F8:F36" si="0">IF(E8&lt;C8,"Inadequate Hours","Adequate Hours")</f>
        <v>Inadequate Hours</v>
      </c>
      <c r="G8" s="34">
        <f t="shared" ref="G8:G18" si="1">IF(E8&lt;C8,SUM((C8-E8)*4)/10,0)</f>
        <v>10</v>
      </c>
      <c r="H8" s="34">
        <f t="shared" ref="H8:H18" si="2">IF(E8&lt;C8,SUM(C8-E8)," ")</f>
        <v>25</v>
      </c>
    </row>
    <row r="9" spans="1:8" x14ac:dyDescent="0.35">
      <c r="A9" s="47">
        <v>3</v>
      </c>
      <c r="B9" s="47" t="s">
        <v>4</v>
      </c>
      <c r="C9" s="48"/>
      <c r="D9" s="49"/>
      <c r="E9" s="50"/>
      <c r="F9" s="46"/>
      <c r="G9" s="34">
        <f t="shared" si="1"/>
        <v>0</v>
      </c>
      <c r="H9" s="34" t="str">
        <f t="shared" si="2"/>
        <v xml:space="preserve"> </v>
      </c>
    </row>
    <row r="10" spans="1:8" x14ac:dyDescent="0.35">
      <c r="A10" s="42">
        <v>4</v>
      </c>
      <c r="B10" s="42" t="s">
        <v>5</v>
      </c>
      <c r="C10" s="43">
        <v>75</v>
      </c>
      <c r="D10" s="44">
        <f>SUM(C10/$C$36)</f>
        <v>6.25E-2</v>
      </c>
      <c r="E10" s="45">
        <f>SUM(Application!H22:H27)</f>
        <v>0</v>
      </c>
      <c r="F10" s="46" t="str">
        <f t="shared" si="0"/>
        <v>Inadequate Hours</v>
      </c>
      <c r="G10" s="34">
        <f t="shared" si="1"/>
        <v>30</v>
      </c>
      <c r="H10" s="34">
        <f t="shared" si="2"/>
        <v>75</v>
      </c>
    </row>
    <row r="11" spans="1:8" x14ac:dyDescent="0.35">
      <c r="A11" s="42">
        <v>5</v>
      </c>
      <c r="B11" s="42" t="s">
        <v>6</v>
      </c>
      <c r="C11" s="43">
        <v>175</v>
      </c>
      <c r="D11" s="44">
        <f>SUM(C11/$C$36)</f>
        <v>0.14583333333333334</v>
      </c>
      <c r="E11" s="45">
        <f>SUM(Application!H28:H33)</f>
        <v>0</v>
      </c>
      <c r="F11" s="46" t="str">
        <f t="shared" si="0"/>
        <v>Inadequate Hours</v>
      </c>
      <c r="G11" s="34">
        <f t="shared" si="1"/>
        <v>70</v>
      </c>
      <c r="H11" s="34">
        <f t="shared" si="2"/>
        <v>175</v>
      </c>
    </row>
    <row r="12" spans="1:8" x14ac:dyDescent="0.35">
      <c r="A12" s="42">
        <v>6</v>
      </c>
      <c r="B12" s="42" t="s">
        <v>7</v>
      </c>
      <c r="C12" s="43">
        <v>75</v>
      </c>
      <c r="D12" s="44">
        <f>SUM(C12/$C$36)</f>
        <v>6.25E-2</v>
      </c>
      <c r="E12" s="45">
        <f>SUM(Application!H34:H39)</f>
        <v>0</v>
      </c>
      <c r="F12" s="46" t="str">
        <f t="shared" si="0"/>
        <v>Inadequate Hours</v>
      </c>
      <c r="G12" s="34">
        <f t="shared" si="1"/>
        <v>30</v>
      </c>
      <c r="H12" s="34">
        <f t="shared" si="2"/>
        <v>75</v>
      </c>
    </row>
    <row r="13" spans="1:8" x14ac:dyDescent="0.35">
      <c r="A13" s="42">
        <v>7</v>
      </c>
      <c r="B13" s="42" t="s">
        <v>8</v>
      </c>
      <c r="C13" s="43">
        <v>50</v>
      </c>
      <c r="D13" s="44">
        <f>SUM(C13/$C$36)</f>
        <v>4.1666666666666664E-2</v>
      </c>
      <c r="E13" s="45">
        <f>SUM(Application!H40:H45)</f>
        <v>0</v>
      </c>
      <c r="F13" s="46" t="str">
        <f t="shared" si="0"/>
        <v>Inadequate Hours</v>
      </c>
      <c r="G13" s="34">
        <f t="shared" si="1"/>
        <v>20</v>
      </c>
      <c r="H13" s="34">
        <f t="shared" si="2"/>
        <v>50</v>
      </c>
    </row>
    <row r="14" spans="1:8" x14ac:dyDescent="0.35">
      <c r="A14" s="47">
        <v>8</v>
      </c>
      <c r="B14" s="47" t="s">
        <v>9</v>
      </c>
      <c r="C14" s="48"/>
      <c r="D14" s="49"/>
      <c r="E14" s="50"/>
      <c r="F14" s="46"/>
      <c r="G14" s="34">
        <f t="shared" si="1"/>
        <v>0</v>
      </c>
      <c r="H14" s="34" t="str">
        <f t="shared" si="2"/>
        <v xml:space="preserve"> </v>
      </c>
    </row>
    <row r="15" spans="1:8" x14ac:dyDescent="0.35">
      <c r="A15" s="47">
        <v>9</v>
      </c>
      <c r="B15" s="47" t="s">
        <v>10</v>
      </c>
      <c r="C15" s="48"/>
      <c r="D15" s="49"/>
      <c r="E15" s="50"/>
      <c r="F15" s="46"/>
      <c r="G15" s="34">
        <f t="shared" si="1"/>
        <v>0</v>
      </c>
      <c r="H15" s="34" t="str">
        <f t="shared" si="2"/>
        <v xml:space="preserve"> </v>
      </c>
    </row>
    <row r="16" spans="1:8" x14ac:dyDescent="0.35">
      <c r="A16" s="42">
        <v>10</v>
      </c>
      <c r="B16" s="42" t="s">
        <v>11</v>
      </c>
      <c r="C16" s="43">
        <v>25</v>
      </c>
      <c r="D16" s="44">
        <f>SUM(C16/$C$36)</f>
        <v>2.0833333333333332E-2</v>
      </c>
      <c r="E16" s="45">
        <f>SUM(Application!H46:H51)</f>
        <v>0</v>
      </c>
      <c r="F16" s="46" t="str">
        <f t="shared" si="0"/>
        <v>Inadequate Hours</v>
      </c>
      <c r="G16" s="34">
        <f t="shared" si="1"/>
        <v>10</v>
      </c>
      <c r="H16" s="34">
        <f t="shared" si="2"/>
        <v>25</v>
      </c>
    </row>
    <row r="17" spans="1:8" x14ac:dyDescent="0.35">
      <c r="A17" s="42">
        <v>11</v>
      </c>
      <c r="B17" s="42" t="s">
        <v>61</v>
      </c>
      <c r="C17" s="43">
        <v>25</v>
      </c>
      <c r="D17" s="44">
        <f>SUM(C17/$C$36)</f>
        <v>2.0833333333333332E-2</v>
      </c>
      <c r="E17" s="45">
        <f>SUM(Application!H52:H57)</f>
        <v>0</v>
      </c>
      <c r="F17" s="46" t="str">
        <f t="shared" si="0"/>
        <v>Inadequate Hours</v>
      </c>
      <c r="G17" s="34">
        <f t="shared" si="1"/>
        <v>10</v>
      </c>
      <c r="H17" s="34">
        <f t="shared" si="2"/>
        <v>25</v>
      </c>
    </row>
    <row r="18" spans="1:8" ht="15" thickBot="1" x14ac:dyDescent="0.4">
      <c r="A18" s="42">
        <v>12</v>
      </c>
      <c r="B18" s="90" t="s">
        <v>13</v>
      </c>
      <c r="C18" s="91">
        <v>75</v>
      </c>
      <c r="D18" s="92">
        <f>SUM(C18/$C$36)</f>
        <v>6.25E-2</v>
      </c>
      <c r="E18" s="93">
        <f>SUM(Application!H58:H63)</f>
        <v>0</v>
      </c>
      <c r="F18" s="46" t="str">
        <f t="shared" si="0"/>
        <v>Inadequate Hours</v>
      </c>
      <c r="G18" s="34">
        <f t="shared" si="1"/>
        <v>30</v>
      </c>
      <c r="H18" s="34">
        <f t="shared" si="2"/>
        <v>75</v>
      </c>
    </row>
    <row r="19" spans="1:8" ht="15.5" thickTop="1" thickBot="1" x14ac:dyDescent="0.4">
      <c r="A19" s="39"/>
      <c r="B19" s="51" t="s">
        <v>1</v>
      </c>
      <c r="C19" s="52">
        <f>SUM(C7:C18)</f>
        <v>625</v>
      </c>
      <c r="D19" s="53">
        <f>SUM(D7:D18)</f>
        <v>0.52083333333333326</v>
      </c>
      <c r="E19" s="133">
        <f>SUM(E7:E18)</f>
        <v>0</v>
      </c>
      <c r="F19" s="110" t="str">
        <f t="shared" si="0"/>
        <v>Inadequate Hours</v>
      </c>
      <c r="G19" s="34">
        <f>SUM(G7:G18)</f>
        <v>250</v>
      </c>
      <c r="H19" s="34">
        <f>SUM(H7:H18)</f>
        <v>625</v>
      </c>
    </row>
    <row r="20" spans="1:8" ht="15" thickTop="1" x14ac:dyDescent="0.35">
      <c r="A20" s="39"/>
      <c r="B20" s="39"/>
      <c r="C20" s="54"/>
      <c r="D20" s="55"/>
      <c r="E20" s="35"/>
      <c r="F20" s="213"/>
      <c r="G20" s="213"/>
      <c r="H20" s="214"/>
    </row>
    <row r="21" spans="1:8" x14ac:dyDescent="0.35">
      <c r="A21" s="40"/>
      <c r="B21" s="40" t="s">
        <v>15</v>
      </c>
      <c r="C21" s="41" t="s">
        <v>14</v>
      </c>
      <c r="D21" s="41" t="s">
        <v>29</v>
      </c>
      <c r="E21" s="35"/>
      <c r="F21" s="215"/>
      <c r="G21" s="215"/>
      <c r="H21" s="216"/>
    </row>
    <row r="22" spans="1:8" x14ac:dyDescent="0.35">
      <c r="A22" s="47">
        <v>13</v>
      </c>
      <c r="B22" s="47" t="s">
        <v>17</v>
      </c>
      <c r="C22" s="48"/>
      <c r="D22" s="49"/>
      <c r="E22" s="50"/>
      <c r="F22" s="110"/>
      <c r="G22" s="34">
        <f t="shared" ref="G22:G35" si="3">IF(E22&lt;C22,SUM((C22-E22)*4)/10,0)</f>
        <v>0</v>
      </c>
      <c r="H22" s="34" t="str">
        <f t="shared" ref="H22:H35" si="4">IF(E22&lt;C22,SUM(C22-E22)," ")</f>
        <v xml:space="preserve"> </v>
      </c>
    </row>
    <row r="23" spans="1:8" x14ac:dyDescent="0.35">
      <c r="A23" s="47">
        <v>14</v>
      </c>
      <c r="B23" s="47" t="s">
        <v>18</v>
      </c>
      <c r="C23" s="48"/>
      <c r="D23" s="49"/>
      <c r="E23" s="50"/>
      <c r="F23" s="46"/>
      <c r="G23" s="34">
        <f t="shared" si="3"/>
        <v>0</v>
      </c>
      <c r="H23" s="34" t="str">
        <f t="shared" si="4"/>
        <v xml:space="preserve"> </v>
      </c>
    </row>
    <row r="24" spans="1:8" x14ac:dyDescent="0.35">
      <c r="A24" s="47">
        <v>15</v>
      </c>
      <c r="B24" s="47" t="s">
        <v>19</v>
      </c>
      <c r="C24" s="48"/>
      <c r="D24" s="49"/>
      <c r="E24" s="50"/>
      <c r="F24" s="46"/>
      <c r="G24" s="34">
        <f t="shared" si="3"/>
        <v>0</v>
      </c>
      <c r="H24" s="34" t="str">
        <f t="shared" si="4"/>
        <v xml:space="preserve"> </v>
      </c>
    </row>
    <row r="25" spans="1:8" x14ac:dyDescent="0.35">
      <c r="A25" s="47">
        <v>16</v>
      </c>
      <c r="B25" s="47" t="s">
        <v>20</v>
      </c>
      <c r="C25" s="48"/>
      <c r="D25" s="49"/>
      <c r="E25" s="50"/>
      <c r="F25" s="46"/>
      <c r="G25" s="34">
        <f t="shared" si="3"/>
        <v>0</v>
      </c>
      <c r="H25" s="34" t="str">
        <f t="shared" si="4"/>
        <v xml:space="preserve"> </v>
      </c>
    </row>
    <row r="26" spans="1:8" x14ac:dyDescent="0.35">
      <c r="A26" s="42">
        <v>17</v>
      </c>
      <c r="B26" s="42" t="s">
        <v>21</v>
      </c>
      <c r="C26" s="43">
        <v>75</v>
      </c>
      <c r="D26" s="44">
        <f>SUM(C26/$C$36)</f>
        <v>6.25E-2</v>
      </c>
      <c r="E26" s="45">
        <f>SUM(Application!H64:H69)</f>
        <v>0</v>
      </c>
      <c r="F26" s="46" t="str">
        <f t="shared" si="0"/>
        <v>Inadequate Hours</v>
      </c>
      <c r="G26" s="34">
        <f t="shared" si="3"/>
        <v>30</v>
      </c>
      <c r="H26" s="34">
        <f t="shared" si="4"/>
        <v>75</v>
      </c>
    </row>
    <row r="27" spans="1:8" x14ac:dyDescent="0.35">
      <c r="A27" s="47">
        <v>18</v>
      </c>
      <c r="B27" s="47" t="s">
        <v>22</v>
      </c>
      <c r="C27" s="48"/>
      <c r="D27" s="49"/>
      <c r="E27" s="50"/>
      <c r="F27" s="46"/>
      <c r="G27" s="34">
        <f t="shared" si="3"/>
        <v>0</v>
      </c>
      <c r="H27" s="34" t="str">
        <f t="shared" si="4"/>
        <v xml:space="preserve"> </v>
      </c>
    </row>
    <row r="28" spans="1:8" x14ac:dyDescent="0.35">
      <c r="A28" s="47">
        <v>19</v>
      </c>
      <c r="B28" s="47" t="s">
        <v>23</v>
      </c>
      <c r="C28" s="48"/>
      <c r="D28" s="49"/>
      <c r="E28" s="50"/>
      <c r="F28" s="46"/>
      <c r="G28" s="34">
        <f t="shared" si="3"/>
        <v>0</v>
      </c>
      <c r="H28" s="34" t="str">
        <f t="shared" si="4"/>
        <v xml:space="preserve"> </v>
      </c>
    </row>
    <row r="29" spans="1:8" x14ac:dyDescent="0.35">
      <c r="A29" s="47">
        <v>20</v>
      </c>
      <c r="B29" s="47" t="s">
        <v>24</v>
      </c>
      <c r="C29" s="48"/>
      <c r="D29" s="49"/>
      <c r="E29" s="50"/>
      <c r="F29" s="46"/>
      <c r="G29" s="34">
        <f t="shared" si="3"/>
        <v>0</v>
      </c>
      <c r="H29" s="34" t="str">
        <f t="shared" si="4"/>
        <v xml:space="preserve"> </v>
      </c>
    </row>
    <row r="30" spans="1:8" x14ac:dyDescent="0.35">
      <c r="A30" s="47">
        <v>21</v>
      </c>
      <c r="B30" s="47" t="s">
        <v>25</v>
      </c>
      <c r="C30" s="48"/>
      <c r="D30" s="49"/>
      <c r="E30" s="50"/>
      <c r="F30" s="46"/>
      <c r="G30" s="34">
        <f t="shared" si="3"/>
        <v>0</v>
      </c>
      <c r="H30" s="34" t="str">
        <f t="shared" si="4"/>
        <v xml:space="preserve"> </v>
      </c>
    </row>
    <row r="31" spans="1:8" ht="29" x14ac:dyDescent="0.35">
      <c r="A31" s="56">
        <v>22</v>
      </c>
      <c r="B31" s="57" t="s">
        <v>16</v>
      </c>
      <c r="C31" s="58">
        <v>65</v>
      </c>
      <c r="D31" s="59">
        <f>SUM(C31/$C$36)</f>
        <v>5.4166666666666669E-2</v>
      </c>
      <c r="E31" s="60">
        <f>SUM(Application!H70:H75)</f>
        <v>0</v>
      </c>
      <c r="F31" s="46" t="str">
        <f t="shared" si="0"/>
        <v>Inadequate Hours</v>
      </c>
      <c r="G31" s="34">
        <f t="shared" si="3"/>
        <v>26</v>
      </c>
      <c r="H31" s="34">
        <f t="shared" si="4"/>
        <v>65</v>
      </c>
    </row>
    <row r="32" spans="1:8" x14ac:dyDescent="0.35">
      <c r="A32" s="42">
        <v>23</v>
      </c>
      <c r="B32" s="42" t="s">
        <v>26</v>
      </c>
      <c r="C32" s="43">
        <v>50</v>
      </c>
      <c r="D32" s="44">
        <f>SUM(C32/$C$36)</f>
        <v>4.1666666666666664E-2</v>
      </c>
      <c r="E32" s="45">
        <f>SUM(Application!H76:H81)</f>
        <v>0</v>
      </c>
      <c r="F32" s="46" t="str">
        <f t="shared" si="0"/>
        <v>Inadequate Hours</v>
      </c>
      <c r="G32" s="34">
        <f t="shared" si="3"/>
        <v>20</v>
      </c>
      <c r="H32" s="34">
        <f t="shared" si="4"/>
        <v>50</v>
      </c>
    </row>
    <row r="33" spans="1:8" ht="15" thickBot="1" x14ac:dyDescent="0.4">
      <c r="A33" s="42">
        <v>24</v>
      </c>
      <c r="B33" s="90" t="s">
        <v>27</v>
      </c>
      <c r="C33" s="91">
        <v>210</v>
      </c>
      <c r="D33" s="92">
        <f>SUM(C33/$C$36)</f>
        <v>0.17499999999999999</v>
      </c>
      <c r="E33" s="93">
        <f>SUM(Application!H82:H87)</f>
        <v>0</v>
      </c>
      <c r="F33" s="46" t="str">
        <f t="shared" si="0"/>
        <v>Inadequate Hours</v>
      </c>
      <c r="G33" s="34">
        <f t="shared" si="3"/>
        <v>84</v>
      </c>
      <c r="H33" s="34">
        <f t="shared" si="4"/>
        <v>210</v>
      </c>
    </row>
    <row r="34" spans="1:8" ht="15.5" thickTop="1" thickBot="1" x14ac:dyDescent="0.4">
      <c r="A34" s="39"/>
      <c r="B34" s="51" t="s">
        <v>1</v>
      </c>
      <c r="C34" s="52">
        <f>SUM(C22:C33)</f>
        <v>400</v>
      </c>
      <c r="D34" s="53">
        <f>SUM(D22:D33)</f>
        <v>0.33333333333333331</v>
      </c>
      <c r="E34" s="52">
        <f>SUM(E22:E33)</f>
        <v>0</v>
      </c>
      <c r="F34" s="46" t="str">
        <f t="shared" si="0"/>
        <v>Inadequate Hours</v>
      </c>
      <c r="G34" s="34">
        <f t="shared" si="3"/>
        <v>160</v>
      </c>
      <c r="H34" s="34">
        <f t="shared" si="4"/>
        <v>400</v>
      </c>
    </row>
    <row r="35" spans="1:8" ht="15.5" thickTop="1" thickBot="1" x14ac:dyDescent="0.4">
      <c r="A35" s="39"/>
      <c r="B35" s="61" t="s">
        <v>31</v>
      </c>
      <c r="C35" s="62">
        <v>175</v>
      </c>
      <c r="D35" s="63">
        <f>SUM(C35/$C$36)</f>
        <v>0.14583333333333334</v>
      </c>
      <c r="E35" s="64">
        <f>SUM(Application!H88:H102)</f>
        <v>0</v>
      </c>
      <c r="F35" s="46" t="str">
        <f t="shared" si="0"/>
        <v>Inadequate Hours</v>
      </c>
      <c r="G35" s="34">
        <f t="shared" si="3"/>
        <v>70</v>
      </c>
      <c r="H35" s="34">
        <f t="shared" si="4"/>
        <v>175</v>
      </c>
    </row>
    <row r="36" spans="1:8" ht="15.5" thickTop="1" thickBot="1" x14ac:dyDescent="0.4">
      <c r="A36" s="39"/>
      <c r="B36" s="65" t="s">
        <v>30</v>
      </c>
      <c r="C36" s="66">
        <f>SUM(C22:C33)+SUM(C7:C18)+C35</f>
        <v>1200</v>
      </c>
      <c r="D36" s="67">
        <f>SUM(D19+D34+D35)</f>
        <v>0.99999999999999989</v>
      </c>
      <c r="E36" s="68">
        <f>SUM(E35+E34+E19)</f>
        <v>0</v>
      </c>
      <c r="F36" s="110" t="str">
        <f t="shared" si="0"/>
        <v>Inadequate Hours</v>
      </c>
      <c r="G36" s="34">
        <f>SUM(G7:G33)-G19+G35</f>
        <v>480</v>
      </c>
      <c r="H36" s="34">
        <f>SUM(H7:H33)-H19+H35</f>
        <v>1200</v>
      </c>
    </row>
    <row r="37" spans="1:8" ht="15" thickTop="1" x14ac:dyDescent="0.35"/>
  </sheetData>
  <sheetProtection password="CB4D" sheet="1" objects="1" scenarios="1" selectLockedCells="1"/>
  <mergeCells count="5">
    <mergeCell ref="A4:D4"/>
    <mergeCell ref="A2:G2"/>
    <mergeCell ref="A1:G1"/>
    <mergeCell ref="F20:H21"/>
    <mergeCell ref="A3:H3"/>
  </mergeCells>
  <conditionalFormatting sqref="F7:F20 F22:F36">
    <cfRule type="cellIs" dxfId="17" priority="8" operator="equal">
      <formula>"Inadequate Hours"</formula>
    </cfRule>
    <cfRule type="cellIs" dxfId="16" priority="3" operator="equal">
      <formula>"Adequate Hours"</formula>
    </cfRule>
  </conditionalFormatting>
  <conditionalFormatting sqref="G22:G35 G7:G18">
    <cfRule type="cellIs" dxfId="15" priority="7" operator="lessThan">
      <formula>0</formula>
    </cfRule>
    <cfRule type="cellIs" dxfId="14" priority="6" operator="lessThan">
      <formula>1</formula>
    </cfRule>
  </conditionalFormatting>
  <conditionalFormatting sqref="H7:H18 H22:H35">
    <cfRule type="cellIs" dxfId="13" priority="1" operator="lessThan">
      <formula>1</formula>
    </cfRule>
    <cfRule type="cellIs" dxfId="12" priority="2" operator="lessThan">
      <formula>0</formula>
    </cfRule>
  </conditionalFormatting>
  <printOptions horizontalCentered="1" verticalCentered="1"/>
  <pageMargins left="0.25" right="0.25" top="0.75" bottom="0.75" header="0.3" footer="0.3"/>
  <pageSetup paperSize="9" scale="7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7"/>
  <sheetViews>
    <sheetView topLeftCell="A22" workbookViewId="0">
      <selection activeCell="A3" sqref="A3:H3"/>
    </sheetView>
  </sheetViews>
  <sheetFormatPr defaultColWidth="9.1796875" defaultRowHeight="14.5" x14ac:dyDescent="0.35"/>
  <cols>
    <col min="1" max="1" width="3" style="3" bestFit="1" customWidth="1"/>
    <col min="2" max="2" width="71.26953125" style="3" bestFit="1" customWidth="1"/>
    <col min="3" max="3" width="5" style="3" bestFit="1" customWidth="1"/>
    <col min="4" max="4" width="5.54296875" style="3" bestFit="1" customWidth="1"/>
    <col min="5" max="5" width="14.7265625" style="3" bestFit="1" customWidth="1"/>
    <col min="6" max="6" width="24.81640625" style="3" bestFit="1" customWidth="1"/>
    <col min="7" max="7" width="13.26953125" style="3" customWidth="1"/>
    <col min="8" max="8" width="12.81640625" style="3" customWidth="1"/>
    <col min="9" max="16384" width="9.1796875" style="3"/>
  </cols>
  <sheetData>
    <row r="1" spans="1:8" ht="42" customHeight="1" x14ac:dyDescent="0.5">
      <c r="A1" s="205" t="s">
        <v>69</v>
      </c>
      <c r="B1" s="205"/>
      <c r="C1" s="205"/>
      <c r="D1" s="205"/>
      <c r="E1" s="205"/>
      <c r="F1" s="205"/>
    </row>
    <row r="2" spans="1:8" ht="36" customHeight="1" x14ac:dyDescent="0.35">
      <c r="A2" s="212" t="s">
        <v>28</v>
      </c>
      <c r="B2" s="212"/>
      <c r="C2" s="212"/>
      <c r="D2" s="212"/>
      <c r="E2" s="212"/>
      <c r="F2" s="212"/>
    </row>
    <row r="3" spans="1:8" ht="26" x14ac:dyDescent="0.35">
      <c r="A3" s="217">
        <f>Application!C5</f>
        <v>0</v>
      </c>
      <c r="B3" s="217"/>
      <c r="C3" s="217"/>
      <c r="D3" s="217"/>
      <c r="E3" s="217"/>
      <c r="F3" s="217"/>
      <c r="G3" s="217"/>
      <c r="H3" s="217"/>
    </row>
    <row r="4" spans="1:8" ht="43.5" x14ac:dyDescent="0.35">
      <c r="A4" s="219" t="s">
        <v>34</v>
      </c>
      <c r="B4" s="219"/>
      <c r="C4" s="219"/>
      <c r="D4" s="219"/>
      <c r="E4" s="85" t="s">
        <v>60</v>
      </c>
      <c r="F4" s="82" t="s">
        <v>62</v>
      </c>
      <c r="G4" s="32" t="s">
        <v>67</v>
      </c>
      <c r="H4" s="32" t="s">
        <v>72</v>
      </c>
    </row>
    <row r="5" spans="1:8" ht="6" customHeight="1" x14ac:dyDescent="0.35">
      <c r="A5" s="71"/>
      <c r="B5" s="105"/>
      <c r="C5" s="105"/>
      <c r="D5" s="105"/>
      <c r="E5" s="106"/>
      <c r="F5" s="107"/>
      <c r="G5" s="14"/>
    </row>
    <row r="6" spans="1:8" x14ac:dyDescent="0.35">
      <c r="A6" s="72"/>
      <c r="B6" s="87" t="s">
        <v>0</v>
      </c>
      <c r="C6" s="88" t="s">
        <v>36</v>
      </c>
      <c r="D6" s="88" t="s">
        <v>29</v>
      </c>
      <c r="E6" s="85"/>
      <c r="F6" s="82"/>
      <c r="G6" s="33"/>
      <c r="H6" s="33"/>
    </row>
    <row r="7" spans="1:8" x14ac:dyDescent="0.35">
      <c r="A7" s="22">
        <v>1</v>
      </c>
      <c r="B7" s="99" t="s">
        <v>2</v>
      </c>
      <c r="C7" s="100">
        <v>75</v>
      </c>
      <c r="D7" s="101">
        <f>SUM(C7/$C$36)</f>
        <v>8.3333333333333329E-2</v>
      </c>
      <c r="E7" s="102">
        <f>SUM(Application!H10:H15)</f>
        <v>0</v>
      </c>
      <c r="F7" s="103" t="str">
        <f>IF(E7&lt;C7,"Inadequate Hours","Adequate Hours")</f>
        <v>Inadequate Hours</v>
      </c>
      <c r="G7" s="104">
        <f>IF(E7&lt;C7,SUM((C7-E7)*4)/10,0)</f>
        <v>30</v>
      </c>
      <c r="H7" s="34">
        <f>IF(E7&lt;C7,SUM(C7-E7)," ")</f>
        <v>75</v>
      </c>
    </row>
    <row r="8" spans="1:8" x14ac:dyDescent="0.35">
      <c r="A8" s="22">
        <v>2</v>
      </c>
      <c r="B8" s="22" t="s">
        <v>3</v>
      </c>
      <c r="C8" s="79">
        <v>20</v>
      </c>
      <c r="D8" s="80">
        <f>SUM(C8/$C$36)</f>
        <v>2.2222222222222223E-2</v>
      </c>
      <c r="E8" s="81">
        <f>SUM(Application!H16:H21)</f>
        <v>0</v>
      </c>
      <c r="F8" s="103" t="str">
        <f t="shared" ref="F8:F36" si="0">IF(E8&lt;C8,"Inadequate Hours","Adequate Hours")</f>
        <v>Inadequate Hours</v>
      </c>
      <c r="G8" s="34">
        <f t="shared" ref="G8:G18" si="1">IF(E8&lt;C8,SUM((C8-E8)*4)/10,0)</f>
        <v>8</v>
      </c>
      <c r="H8" s="34">
        <f t="shared" ref="H8:H18" si="2">IF(E8&lt;C8,SUM(C8-E8)," ")</f>
        <v>20</v>
      </c>
    </row>
    <row r="9" spans="1:8" x14ac:dyDescent="0.35">
      <c r="A9" s="28">
        <v>3</v>
      </c>
      <c r="B9" s="28" t="s">
        <v>4</v>
      </c>
      <c r="C9" s="83"/>
      <c r="D9" s="84"/>
      <c r="E9" s="85"/>
      <c r="F9" s="103"/>
      <c r="G9" s="34">
        <f t="shared" si="1"/>
        <v>0</v>
      </c>
      <c r="H9" s="34" t="str">
        <f t="shared" si="2"/>
        <v xml:space="preserve"> </v>
      </c>
    </row>
    <row r="10" spans="1:8" x14ac:dyDescent="0.35">
      <c r="A10" s="22">
        <v>4</v>
      </c>
      <c r="B10" s="22" t="s">
        <v>5</v>
      </c>
      <c r="C10" s="79">
        <v>20</v>
      </c>
      <c r="D10" s="80">
        <f>SUM(C10/$C$36)</f>
        <v>2.2222222222222223E-2</v>
      </c>
      <c r="E10" s="81">
        <f>SUM(Application!H22:H27)</f>
        <v>0</v>
      </c>
      <c r="F10" s="103" t="str">
        <f t="shared" si="0"/>
        <v>Inadequate Hours</v>
      </c>
      <c r="G10" s="34">
        <f t="shared" si="1"/>
        <v>8</v>
      </c>
      <c r="H10" s="34">
        <f t="shared" si="2"/>
        <v>20</v>
      </c>
    </row>
    <row r="11" spans="1:8" x14ac:dyDescent="0.35">
      <c r="A11" s="22">
        <v>5</v>
      </c>
      <c r="B11" s="22" t="s">
        <v>6</v>
      </c>
      <c r="C11" s="79">
        <v>60</v>
      </c>
      <c r="D11" s="80">
        <f>SUM(C11/$C$36)</f>
        <v>6.6666666666666666E-2</v>
      </c>
      <c r="E11" s="81">
        <f>SUM(Application!H28:H33)</f>
        <v>0</v>
      </c>
      <c r="F11" s="103" t="str">
        <f t="shared" si="0"/>
        <v>Inadequate Hours</v>
      </c>
      <c r="G11" s="34">
        <f t="shared" si="1"/>
        <v>24</v>
      </c>
      <c r="H11" s="34">
        <f t="shared" si="2"/>
        <v>60</v>
      </c>
    </row>
    <row r="12" spans="1:8" x14ac:dyDescent="0.35">
      <c r="A12" s="22">
        <v>6</v>
      </c>
      <c r="B12" s="22" t="s">
        <v>7</v>
      </c>
      <c r="C12" s="79">
        <v>60</v>
      </c>
      <c r="D12" s="80">
        <f>SUM(C12/$C$36)</f>
        <v>6.6666666666666666E-2</v>
      </c>
      <c r="E12" s="81">
        <f>SUM(Application!H34:H39)</f>
        <v>0</v>
      </c>
      <c r="F12" s="103" t="str">
        <f t="shared" si="0"/>
        <v>Inadequate Hours</v>
      </c>
      <c r="G12" s="34">
        <f t="shared" si="1"/>
        <v>24</v>
      </c>
      <c r="H12" s="34">
        <f t="shared" si="2"/>
        <v>60</v>
      </c>
    </row>
    <row r="13" spans="1:8" x14ac:dyDescent="0.35">
      <c r="A13" s="22">
        <v>7</v>
      </c>
      <c r="B13" s="22" t="s">
        <v>8</v>
      </c>
      <c r="C13" s="79">
        <v>120</v>
      </c>
      <c r="D13" s="80">
        <f>SUM(C13/$C$36)</f>
        <v>0.13333333333333333</v>
      </c>
      <c r="E13" s="81">
        <f>SUM(Application!H40:H45)</f>
        <v>0</v>
      </c>
      <c r="F13" s="103" t="str">
        <f t="shared" si="0"/>
        <v>Inadequate Hours</v>
      </c>
      <c r="G13" s="34">
        <f t="shared" si="1"/>
        <v>48</v>
      </c>
      <c r="H13" s="34">
        <f t="shared" si="2"/>
        <v>120</v>
      </c>
    </row>
    <row r="14" spans="1:8" x14ac:dyDescent="0.35">
      <c r="A14" s="28">
        <v>8</v>
      </c>
      <c r="B14" s="28" t="s">
        <v>9</v>
      </c>
      <c r="C14" s="83"/>
      <c r="D14" s="84"/>
      <c r="E14" s="85"/>
      <c r="F14" s="103"/>
      <c r="G14" s="34">
        <f t="shared" si="1"/>
        <v>0</v>
      </c>
      <c r="H14" s="34" t="str">
        <f t="shared" si="2"/>
        <v xml:space="preserve"> </v>
      </c>
    </row>
    <row r="15" spans="1:8" x14ac:dyDescent="0.35">
      <c r="A15" s="28">
        <v>9</v>
      </c>
      <c r="B15" s="28" t="s">
        <v>10</v>
      </c>
      <c r="C15" s="83"/>
      <c r="D15" s="84"/>
      <c r="E15" s="85"/>
      <c r="F15" s="103"/>
      <c r="G15" s="34">
        <f t="shared" si="1"/>
        <v>0</v>
      </c>
      <c r="H15" s="34" t="str">
        <f t="shared" si="2"/>
        <v xml:space="preserve"> </v>
      </c>
    </row>
    <row r="16" spans="1:8" x14ac:dyDescent="0.35">
      <c r="A16" s="22">
        <v>10</v>
      </c>
      <c r="B16" s="22" t="s">
        <v>11</v>
      </c>
      <c r="C16" s="79">
        <v>40</v>
      </c>
      <c r="D16" s="80">
        <f>SUM(C16/$C$36)</f>
        <v>4.4444444444444446E-2</v>
      </c>
      <c r="E16" s="81">
        <f>SUM(Application!H46:H51)</f>
        <v>0</v>
      </c>
      <c r="F16" s="103" t="str">
        <f t="shared" si="0"/>
        <v>Inadequate Hours</v>
      </c>
      <c r="G16" s="34">
        <f t="shared" si="1"/>
        <v>16</v>
      </c>
      <c r="H16" s="34">
        <f t="shared" si="2"/>
        <v>40</v>
      </c>
    </row>
    <row r="17" spans="1:8" x14ac:dyDescent="0.35">
      <c r="A17" s="22">
        <v>11</v>
      </c>
      <c r="B17" s="22" t="s">
        <v>61</v>
      </c>
      <c r="C17" s="79">
        <v>50</v>
      </c>
      <c r="D17" s="80">
        <f>SUM(C17/$C$36)</f>
        <v>5.5555555555555552E-2</v>
      </c>
      <c r="E17" s="81">
        <f>SUM(Application!H52:H57)</f>
        <v>0</v>
      </c>
      <c r="F17" s="103" t="str">
        <f t="shared" si="0"/>
        <v>Inadequate Hours</v>
      </c>
      <c r="G17" s="34">
        <f t="shared" si="1"/>
        <v>20</v>
      </c>
      <c r="H17" s="34">
        <f t="shared" si="2"/>
        <v>50</v>
      </c>
    </row>
    <row r="18" spans="1:8" x14ac:dyDescent="0.35">
      <c r="A18" s="22">
        <v>12</v>
      </c>
      <c r="B18" s="22" t="s">
        <v>13</v>
      </c>
      <c r="C18" s="79">
        <v>25</v>
      </c>
      <c r="D18" s="80">
        <f>SUM(C18/$C$36)</f>
        <v>2.7777777777777776E-2</v>
      </c>
      <c r="E18" s="81">
        <f>SUM(Application!H58:H63)</f>
        <v>0</v>
      </c>
      <c r="F18" s="103" t="str">
        <f t="shared" si="0"/>
        <v>Inadequate Hours</v>
      </c>
      <c r="G18" s="34">
        <f t="shared" si="1"/>
        <v>10</v>
      </c>
      <c r="H18" s="34">
        <f t="shared" si="2"/>
        <v>25</v>
      </c>
    </row>
    <row r="19" spans="1:8" ht="15" thickBot="1" x14ac:dyDescent="0.4">
      <c r="A19" s="71"/>
      <c r="B19" s="77" t="s">
        <v>1</v>
      </c>
      <c r="C19" s="78">
        <f>SUM(C7:C18)</f>
        <v>470</v>
      </c>
      <c r="D19" s="142">
        <f>SUM(D7:D18)</f>
        <v>0.52222222222222214</v>
      </c>
      <c r="E19" s="81">
        <f>SUM(E7:E18)</f>
        <v>0</v>
      </c>
      <c r="F19" s="103" t="str">
        <f t="shared" si="0"/>
        <v>Inadequate Hours</v>
      </c>
      <c r="G19" s="34">
        <f>SUM(G7:G18)</f>
        <v>188</v>
      </c>
      <c r="H19" s="34">
        <f>SUM(H7:H18)</f>
        <v>470</v>
      </c>
    </row>
    <row r="20" spans="1:8" ht="15" thickTop="1" x14ac:dyDescent="0.35">
      <c r="A20" s="71"/>
      <c r="B20" s="220"/>
      <c r="C20" s="220"/>
      <c r="D20" s="220"/>
      <c r="E20" s="220"/>
      <c r="F20" s="220"/>
      <c r="G20" s="220"/>
      <c r="H20" s="153"/>
    </row>
    <row r="21" spans="1:8" x14ac:dyDescent="0.35">
      <c r="A21" s="87"/>
      <c r="B21" s="87" t="s">
        <v>15</v>
      </c>
      <c r="C21" s="88" t="s">
        <v>36</v>
      </c>
      <c r="D21" s="88" t="s">
        <v>29</v>
      </c>
      <c r="E21" s="218"/>
      <c r="F21" s="218"/>
      <c r="G21" s="218"/>
      <c r="H21" s="154"/>
    </row>
    <row r="22" spans="1:8" x14ac:dyDescent="0.35">
      <c r="A22" s="28">
        <v>13</v>
      </c>
      <c r="B22" s="28" t="s">
        <v>17</v>
      </c>
      <c r="C22" s="83"/>
      <c r="D22" s="84"/>
      <c r="E22" s="85"/>
      <c r="F22" s="103"/>
      <c r="G22" s="34">
        <f t="shared" ref="G22:G35" si="3">IF(E22&lt;C22,SUM((C22-E22)*4)/10,0)</f>
        <v>0</v>
      </c>
      <c r="H22" s="34" t="str">
        <f t="shared" ref="H22:H35" si="4">IF(E22&lt;C22,SUM(C22-E22)," ")</f>
        <v xml:space="preserve"> </v>
      </c>
    </row>
    <row r="23" spans="1:8" x14ac:dyDescent="0.35">
      <c r="A23" s="28">
        <v>14</v>
      </c>
      <c r="B23" s="28" t="s">
        <v>18</v>
      </c>
      <c r="C23" s="83"/>
      <c r="D23" s="84"/>
      <c r="E23" s="85"/>
      <c r="F23" s="103"/>
      <c r="G23" s="34">
        <f t="shared" si="3"/>
        <v>0</v>
      </c>
      <c r="H23" s="34" t="str">
        <f t="shared" si="4"/>
        <v xml:space="preserve"> </v>
      </c>
    </row>
    <row r="24" spans="1:8" x14ac:dyDescent="0.35">
      <c r="A24" s="28">
        <v>15</v>
      </c>
      <c r="B24" s="28" t="s">
        <v>19</v>
      </c>
      <c r="C24" s="83"/>
      <c r="D24" s="84"/>
      <c r="E24" s="85"/>
      <c r="F24" s="103"/>
      <c r="G24" s="34">
        <f t="shared" si="3"/>
        <v>0</v>
      </c>
      <c r="H24" s="34" t="str">
        <f t="shared" si="4"/>
        <v xml:space="preserve"> </v>
      </c>
    </row>
    <row r="25" spans="1:8" x14ac:dyDescent="0.35">
      <c r="A25" s="28">
        <v>16</v>
      </c>
      <c r="B25" s="28" t="s">
        <v>20</v>
      </c>
      <c r="C25" s="83"/>
      <c r="D25" s="86"/>
      <c r="E25" s="85"/>
      <c r="F25" s="103"/>
      <c r="G25" s="34">
        <f t="shared" si="3"/>
        <v>0</v>
      </c>
      <c r="H25" s="34" t="str">
        <f t="shared" si="4"/>
        <v xml:space="preserve"> </v>
      </c>
    </row>
    <row r="26" spans="1:8" x14ac:dyDescent="0.35">
      <c r="A26" s="22">
        <v>17</v>
      </c>
      <c r="B26" s="22" t="s">
        <v>21</v>
      </c>
      <c r="C26" s="79">
        <v>25</v>
      </c>
      <c r="D26" s="80">
        <f>SUM(C26/$C$36)</f>
        <v>2.7777777777777776E-2</v>
      </c>
      <c r="E26" s="81">
        <f>SUM(Application!H64:H69)</f>
        <v>0</v>
      </c>
      <c r="F26" s="103" t="str">
        <f t="shared" si="0"/>
        <v>Inadequate Hours</v>
      </c>
      <c r="G26" s="34">
        <f t="shared" si="3"/>
        <v>10</v>
      </c>
      <c r="H26" s="34">
        <f t="shared" si="4"/>
        <v>25</v>
      </c>
    </row>
    <row r="27" spans="1:8" x14ac:dyDescent="0.35">
      <c r="A27" s="28">
        <v>18</v>
      </c>
      <c r="B27" s="28" t="s">
        <v>22</v>
      </c>
      <c r="C27" s="83"/>
      <c r="D27" s="84"/>
      <c r="E27" s="85"/>
      <c r="F27" s="103"/>
      <c r="G27" s="34">
        <f t="shared" si="3"/>
        <v>0</v>
      </c>
      <c r="H27" s="34" t="str">
        <f t="shared" si="4"/>
        <v xml:space="preserve"> </v>
      </c>
    </row>
    <row r="28" spans="1:8" x14ac:dyDescent="0.35">
      <c r="A28" s="28">
        <v>19</v>
      </c>
      <c r="B28" s="28" t="s">
        <v>23</v>
      </c>
      <c r="C28" s="83"/>
      <c r="D28" s="84"/>
      <c r="E28" s="85"/>
      <c r="F28" s="103"/>
      <c r="G28" s="34">
        <f t="shared" si="3"/>
        <v>0</v>
      </c>
      <c r="H28" s="34" t="str">
        <f t="shared" si="4"/>
        <v xml:space="preserve"> </v>
      </c>
    </row>
    <row r="29" spans="1:8" x14ac:dyDescent="0.35">
      <c r="A29" s="28">
        <v>20</v>
      </c>
      <c r="B29" s="28" t="s">
        <v>24</v>
      </c>
      <c r="C29" s="83"/>
      <c r="D29" s="84"/>
      <c r="E29" s="85"/>
      <c r="F29" s="103"/>
      <c r="G29" s="34">
        <f t="shared" si="3"/>
        <v>0</v>
      </c>
      <c r="H29" s="34" t="str">
        <f t="shared" si="4"/>
        <v xml:space="preserve"> </v>
      </c>
    </row>
    <row r="30" spans="1:8" x14ac:dyDescent="0.35">
      <c r="A30" s="28">
        <v>21</v>
      </c>
      <c r="B30" s="28" t="s">
        <v>25</v>
      </c>
      <c r="C30" s="83"/>
      <c r="D30" s="84"/>
      <c r="E30" s="85"/>
      <c r="F30" s="103"/>
      <c r="G30" s="34">
        <f t="shared" si="3"/>
        <v>0</v>
      </c>
      <c r="H30" s="34" t="str">
        <f t="shared" si="4"/>
        <v xml:space="preserve"> </v>
      </c>
    </row>
    <row r="31" spans="1:8" x14ac:dyDescent="0.35">
      <c r="A31" s="22">
        <v>22</v>
      </c>
      <c r="B31" s="22" t="s">
        <v>16</v>
      </c>
      <c r="C31" s="79">
        <v>50</v>
      </c>
      <c r="D31" s="80">
        <f>SUM(C31/$C$36)</f>
        <v>5.5555555555555552E-2</v>
      </c>
      <c r="E31" s="81">
        <f>SUM(Application!H70:H75)</f>
        <v>0</v>
      </c>
      <c r="F31" s="103" t="str">
        <f t="shared" si="0"/>
        <v>Inadequate Hours</v>
      </c>
      <c r="G31" s="34">
        <f t="shared" si="3"/>
        <v>20</v>
      </c>
      <c r="H31" s="34">
        <f t="shared" si="4"/>
        <v>50</v>
      </c>
    </row>
    <row r="32" spans="1:8" x14ac:dyDescent="0.35">
      <c r="A32" s="22">
        <v>23</v>
      </c>
      <c r="B32" s="22" t="s">
        <v>26</v>
      </c>
      <c r="C32" s="79">
        <v>75</v>
      </c>
      <c r="D32" s="80">
        <f>SUM(C32/$C$36)</f>
        <v>8.3333333333333329E-2</v>
      </c>
      <c r="E32" s="81">
        <f>SUM(Application!H76:H81)</f>
        <v>0</v>
      </c>
      <c r="F32" s="103" t="str">
        <f t="shared" si="0"/>
        <v>Inadequate Hours</v>
      </c>
      <c r="G32" s="34">
        <f t="shared" si="3"/>
        <v>30</v>
      </c>
      <c r="H32" s="34">
        <f t="shared" si="4"/>
        <v>75</v>
      </c>
    </row>
    <row r="33" spans="1:8" x14ac:dyDescent="0.35">
      <c r="A33" s="22">
        <v>24</v>
      </c>
      <c r="B33" s="22" t="s">
        <v>27</v>
      </c>
      <c r="C33" s="79">
        <v>180</v>
      </c>
      <c r="D33" s="80">
        <f>SUM(C33/$C$36)</f>
        <v>0.2</v>
      </c>
      <c r="E33" s="145">
        <f>SUM(Application!H82:H87)</f>
        <v>0</v>
      </c>
      <c r="F33" s="103" t="str">
        <f t="shared" si="0"/>
        <v>Inadequate Hours</v>
      </c>
      <c r="G33" s="34">
        <f t="shared" si="3"/>
        <v>72</v>
      </c>
      <c r="H33" s="34">
        <f t="shared" si="4"/>
        <v>180</v>
      </c>
    </row>
    <row r="34" spans="1:8" ht="15" thickBot="1" x14ac:dyDescent="0.4">
      <c r="A34" s="71"/>
      <c r="B34" s="77" t="s">
        <v>1</v>
      </c>
      <c r="C34" s="78">
        <f>SUM(C22:C33)</f>
        <v>330</v>
      </c>
      <c r="D34" s="142">
        <f>SUM(D22:D33)</f>
        <v>0.3666666666666667</v>
      </c>
      <c r="E34" s="85">
        <f>SUM(E22:E33)</f>
        <v>0</v>
      </c>
      <c r="F34" s="144" t="str">
        <f t="shared" si="0"/>
        <v>Inadequate Hours</v>
      </c>
      <c r="G34" s="34">
        <f t="shared" si="3"/>
        <v>132</v>
      </c>
      <c r="H34" s="34">
        <f t="shared" si="4"/>
        <v>330</v>
      </c>
    </row>
    <row r="35" spans="1:8" ht="15.5" thickTop="1" thickBot="1" x14ac:dyDescent="0.4">
      <c r="A35" s="71"/>
      <c r="B35" s="74" t="s">
        <v>31</v>
      </c>
      <c r="C35" s="75">
        <v>100</v>
      </c>
      <c r="D35" s="143">
        <f>SUM(C35/$C$36)</f>
        <v>0.1111111111111111</v>
      </c>
      <c r="E35" s="81">
        <f>SUM(Application!H88:H102)</f>
        <v>0</v>
      </c>
      <c r="F35" s="144" t="str">
        <f t="shared" si="0"/>
        <v>Inadequate Hours</v>
      </c>
      <c r="G35" s="34">
        <f t="shared" si="3"/>
        <v>40</v>
      </c>
      <c r="H35" s="34">
        <f t="shared" si="4"/>
        <v>100</v>
      </c>
    </row>
    <row r="36" spans="1:8" ht="15.5" thickTop="1" thickBot="1" x14ac:dyDescent="0.4">
      <c r="A36" s="71"/>
      <c r="B36" s="137" t="s">
        <v>30</v>
      </c>
      <c r="C36" s="138">
        <f>SUM(C22:C33)+SUM(C7:C18)+C35</f>
        <v>900</v>
      </c>
      <c r="D36" s="139">
        <f>SUM(D19+D34+D35)</f>
        <v>1</v>
      </c>
      <c r="E36" s="140">
        <f>SUM(E35+E34+E19)</f>
        <v>0</v>
      </c>
      <c r="F36" s="141" t="str">
        <f t="shared" si="0"/>
        <v>Inadequate Hours</v>
      </c>
      <c r="G36" s="34">
        <f>SUM(G7:G33)-G19+G35</f>
        <v>360</v>
      </c>
      <c r="H36" s="34">
        <f>SUM(H7:H33)-H19+H35</f>
        <v>900</v>
      </c>
    </row>
    <row r="37" spans="1:8" ht="15" thickTop="1" x14ac:dyDescent="0.35"/>
  </sheetData>
  <sheetProtection password="CB4D" sheet="1" objects="1" scenarios="1" selectLockedCells="1"/>
  <mergeCells count="6">
    <mergeCell ref="E21:G21"/>
    <mergeCell ref="A4:D4"/>
    <mergeCell ref="A1:F1"/>
    <mergeCell ref="A2:F2"/>
    <mergeCell ref="B20:G20"/>
    <mergeCell ref="A3:H3"/>
  </mergeCells>
  <conditionalFormatting sqref="F7:F19 F22:F36">
    <cfRule type="cellIs" dxfId="11" priority="6" operator="equal">
      <formula>"Inadequate Hours"</formula>
    </cfRule>
    <cfRule type="cellIs" dxfId="10" priority="3" operator="equal">
      <formula>"Adequate Hours"</formula>
    </cfRule>
  </conditionalFormatting>
  <conditionalFormatting sqref="G22:G35 G7:G18">
    <cfRule type="cellIs" dxfId="9" priority="4" operator="lessThan">
      <formula>1</formula>
    </cfRule>
    <cfRule type="cellIs" dxfId="8" priority="5" operator="lessThan">
      <formula>0</formula>
    </cfRule>
  </conditionalFormatting>
  <conditionalFormatting sqref="H7:H18 H22:H35">
    <cfRule type="cellIs" dxfId="7" priority="1" operator="lessThan">
      <formula>1</formula>
    </cfRule>
    <cfRule type="cellIs" dxfId="6" priority="2" operator="lessThan">
      <formula>0</formula>
    </cfRule>
  </conditionalFormatting>
  <printOptions horizontalCentered="1" verticalCentered="1"/>
  <pageMargins left="0.25" right="0.25" top="0.75" bottom="0.75" header="0.3" footer="0.3"/>
  <pageSetup paperSize="9" scale="8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H37"/>
  <sheetViews>
    <sheetView tabSelected="1" topLeftCell="A16" workbookViewId="0">
      <selection activeCell="K5" sqref="K5"/>
    </sheetView>
  </sheetViews>
  <sheetFormatPr defaultColWidth="9.1796875" defaultRowHeight="14.5" x14ac:dyDescent="0.35"/>
  <cols>
    <col min="1" max="1" width="3" style="3" bestFit="1" customWidth="1"/>
    <col min="2" max="2" width="71.26953125" style="3" bestFit="1" customWidth="1"/>
    <col min="3" max="3" width="5" style="3" bestFit="1" customWidth="1"/>
    <col min="4" max="4" width="5.54296875" style="3" bestFit="1" customWidth="1"/>
    <col min="5" max="5" width="14.7265625" style="3" bestFit="1" customWidth="1"/>
    <col min="6" max="6" width="24.81640625" style="3" bestFit="1" customWidth="1"/>
    <col min="7" max="8" width="12.81640625" style="3" customWidth="1"/>
    <col min="9" max="16384" width="9.1796875" style="3"/>
  </cols>
  <sheetData>
    <row r="1" spans="1:8" ht="41.25" customHeight="1" x14ac:dyDescent="0.5">
      <c r="A1" s="205" t="s">
        <v>71</v>
      </c>
      <c r="B1" s="205"/>
      <c r="C1" s="205"/>
      <c r="D1" s="205"/>
      <c r="E1" s="205"/>
      <c r="F1" s="205"/>
    </row>
    <row r="2" spans="1:8" ht="39.75" customHeight="1" x14ac:dyDescent="0.35">
      <c r="A2" s="212" t="s">
        <v>64</v>
      </c>
      <c r="B2" s="212"/>
      <c r="C2" s="212"/>
      <c r="D2" s="212"/>
      <c r="E2" s="212"/>
      <c r="F2" s="212"/>
    </row>
    <row r="3" spans="1:8" ht="26" x14ac:dyDescent="0.35">
      <c r="A3" s="217">
        <f>Application!C5</f>
        <v>0</v>
      </c>
      <c r="B3" s="217"/>
      <c r="C3" s="217"/>
      <c r="D3" s="217"/>
      <c r="E3" s="217"/>
      <c r="F3" s="217"/>
      <c r="G3" s="217"/>
      <c r="H3" s="217"/>
    </row>
    <row r="4" spans="1:8" ht="43.5" x14ac:dyDescent="0.35">
      <c r="A4" s="219" t="s">
        <v>33</v>
      </c>
      <c r="B4" s="219"/>
      <c r="C4" s="219"/>
      <c r="D4" s="219"/>
      <c r="E4" s="85" t="s">
        <v>65</v>
      </c>
      <c r="F4" s="82" t="s">
        <v>62</v>
      </c>
      <c r="G4" s="32" t="s">
        <v>67</v>
      </c>
      <c r="H4" s="32" t="s">
        <v>72</v>
      </c>
    </row>
    <row r="5" spans="1:8" ht="6.75" customHeight="1" x14ac:dyDescent="0.35">
      <c r="A5" s="71"/>
      <c r="B5" s="71"/>
      <c r="C5" s="71"/>
      <c r="D5" s="71"/>
      <c r="E5" s="69"/>
      <c r="F5" s="70"/>
    </row>
    <row r="6" spans="1:8" x14ac:dyDescent="0.35">
      <c r="A6" s="87"/>
      <c r="B6" s="87" t="s">
        <v>0</v>
      </c>
      <c r="C6" s="88" t="s">
        <v>35</v>
      </c>
      <c r="D6" s="88" t="s">
        <v>29</v>
      </c>
      <c r="E6" s="85"/>
      <c r="F6" s="82"/>
      <c r="G6" s="33"/>
      <c r="H6" s="33"/>
    </row>
    <row r="7" spans="1:8" x14ac:dyDescent="0.35">
      <c r="A7" s="22">
        <v>1</v>
      </c>
      <c r="B7" s="22" t="s">
        <v>2</v>
      </c>
      <c r="C7" s="79">
        <v>75</v>
      </c>
      <c r="D7" s="80">
        <f>SUM(C7/$C$36)</f>
        <v>0.125</v>
      </c>
      <c r="E7" s="81">
        <f>SUM(Application!H10:H15)</f>
        <v>0</v>
      </c>
      <c r="F7" s="82" t="str">
        <f>IF(E7&lt;C7,"Inadequate Hours","Adequate Hours")</f>
        <v>Inadequate Hours</v>
      </c>
      <c r="G7" s="34">
        <f>IF(E7&lt;C7,SUM((C7-E7)*4)/10,0)</f>
        <v>30</v>
      </c>
      <c r="H7" s="34">
        <f>IF(E7&lt;C7,SUM(C7-E7)," ")</f>
        <v>75</v>
      </c>
    </row>
    <row r="8" spans="1:8" x14ac:dyDescent="0.35">
      <c r="A8" s="22">
        <v>2</v>
      </c>
      <c r="B8" s="22" t="s">
        <v>3</v>
      </c>
      <c r="C8" s="79">
        <v>20</v>
      </c>
      <c r="D8" s="80">
        <f>SUM(C8/$C$36)</f>
        <v>3.3333333333333333E-2</v>
      </c>
      <c r="E8" s="81">
        <f>SUM(Application!H16:H21)</f>
        <v>0</v>
      </c>
      <c r="F8" s="82" t="str">
        <f t="shared" ref="F8:F36" si="0">IF(E8&lt;C8,"Inadequate Hours","Adequate Hours")</f>
        <v>Inadequate Hours</v>
      </c>
      <c r="G8" s="34">
        <f t="shared" ref="G8:G18" si="1">IF(E8&lt;C8,SUM((C8-E8)*4)/10,0)</f>
        <v>8</v>
      </c>
      <c r="H8" s="34">
        <f t="shared" ref="H8:H18" si="2">IF(E8&lt;C8,SUM(C8-E8)," ")</f>
        <v>20</v>
      </c>
    </row>
    <row r="9" spans="1:8" x14ac:dyDescent="0.35">
      <c r="A9" s="28">
        <v>3</v>
      </c>
      <c r="B9" s="28" t="s">
        <v>4</v>
      </c>
      <c r="C9" s="83"/>
      <c r="D9" s="84"/>
      <c r="E9" s="85"/>
      <c r="F9" s="82"/>
      <c r="G9" s="34">
        <f t="shared" si="1"/>
        <v>0</v>
      </c>
      <c r="H9" s="34" t="str">
        <f t="shared" si="2"/>
        <v xml:space="preserve"> </v>
      </c>
    </row>
    <row r="10" spans="1:8" x14ac:dyDescent="0.35">
      <c r="A10" s="22">
        <v>4</v>
      </c>
      <c r="B10" s="22" t="s">
        <v>5</v>
      </c>
      <c r="C10" s="79">
        <v>60</v>
      </c>
      <c r="D10" s="80">
        <f>SUM(C10/$C$36)</f>
        <v>0.1</v>
      </c>
      <c r="E10" s="81">
        <f>SUM(Application!H22:H27)</f>
        <v>0</v>
      </c>
      <c r="F10" s="82" t="str">
        <f t="shared" si="0"/>
        <v>Inadequate Hours</v>
      </c>
      <c r="G10" s="34">
        <f t="shared" si="1"/>
        <v>24</v>
      </c>
      <c r="H10" s="34">
        <f t="shared" si="2"/>
        <v>60</v>
      </c>
    </row>
    <row r="11" spans="1:8" x14ac:dyDescent="0.35">
      <c r="A11" s="22">
        <v>5</v>
      </c>
      <c r="B11" s="22" t="s">
        <v>6</v>
      </c>
      <c r="C11" s="79">
        <v>120</v>
      </c>
      <c r="D11" s="80">
        <f>SUM(C11/$C$36)</f>
        <v>0.2</v>
      </c>
      <c r="E11" s="81">
        <f>SUM(Application!H28:H33)</f>
        <v>0</v>
      </c>
      <c r="F11" s="82" t="str">
        <f t="shared" si="0"/>
        <v>Inadequate Hours</v>
      </c>
      <c r="G11" s="34">
        <f t="shared" si="1"/>
        <v>48</v>
      </c>
      <c r="H11" s="34">
        <f t="shared" si="2"/>
        <v>120</v>
      </c>
    </row>
    <row r="12" spans="1:8" x14ac:dyDescent="0.35">
      <c r="A12" s="22">
        <v>6</v>
      </c>
      <c r="B12" s="22" t="s">
        <v>7</v>
      </c>
      <c r="C12" s="79">
        <v>60</v>
      </c>
      <c r="D12" s="80">
        <f>SUM(C12/$C$36)</f>
        <v>0.1</v>
      </c>
      <c r="E12" s="81">
        <f>SUM(Application!H34:H39)</f>
        <v>0</v>
      </c>
      <c r="F12" s="82" t="str">
        <f t="shared" si="0"/>
        <v>Inadequate Hours</v>
      </c>
      <c r="G12" s="34">
        <f t="shared" si="1"/>
        <v>24</v>
      </c>
      <c r="H12" s="34">
        <f t="shared" si="2"/>
        <v>60</v>
      </c>
    </row>
    <row r="13" spans="1:8" x14ac:dyDescent="0.35">
      <c r="A13" s="22">
        <v>7</v>
      </c>
      <c r="B13" s="22" t="s">
        <v>8</v>
      </c>
      <c r="C13" s="79">
        <v>40</v>
      </c>
      <c r="D13" s="80">
        <f>SUM(C13/$C$36)</f>
        <v>6.6666666666666666E-2</v>
      </c>
      <c r="E13" s="81">
        <f>SUM(Application!H40:H45)</f>
        <v>0</v>
      </c>
      <c r="F13" s="82" t="str">
        <f t="shared" si="0"/>
        <v>Inadequate Hours</v>
      </c>
      <c r="G13" s="34">
        <f t="shared" si="1"/>
        <v>16</v>
      </c>
      <c r="H13" s="34">
        <f t="shared" si="2"/>
        <v>40</v>
      </c>
    </row>
    <row r="14" spans="1:8" x14ac:dyDescent="0.35">
      <c r="A14" s="28">
        <v>8</v>
      </c>
      <c r="B14" s="28" t="s">
        <v>9</v>
      </c>
      <c r="C14" s="83"/>
      <c r="D14" s="84"/>
      <c r="E14" s="85"/>
      <c r="F14" s="82"/>
      <c r="G14" s="34">
        <f t="shared" si="1"/>
        <v>0</v>
      </c>
      <c r="H14" s="34" t="str">
        <f t="shared" si="2"/>
        <v xml:space="preserve"> </v>
      </c>
    </row>
    <row r="15" spans="1:8" x14ac:dyDescent="0.35">
      <c r="A15" s="28">
        <v>9</v>
      </c>
      <c r="B15" s="28" t="s">
        <v>10</v>
      </c>
      <c r="C15" s="83"/>
      <c r="D15" s="84"/>
      <c r="E15" s="85"/>
      <c r="F15" s="82"/>
      <c r="G15" s="34">
        <f t="shared" si="1"/>
        <v>0</v>
      </c>
      <c r="H15" s="34" t="str">
        <f t="shared" si="2"/>
        <v xml:space="preserve"> </v>
      </c>
    </row>
    <row r="16" spans="1:8" x14ac:dyDescent="0.35">
      <c r="A16" s="22">
        <v>10</v>
      </c>
      <c r="B16" s="22" t="s">
        <v>11</v>
      </c>
      <c r="C16" s="79">
        <v>25</v>
      </c>
      <c r="D16" s="80">
        <f>SUM(C16/$C$36)</f>
        <v>4.1666666666666664E-2</v>
      </c>
      <c r="E16" s="81">
        <f>SUM(Application!H46:H51)</f>
        <v>0</v>
      </c>
      <c r="F16" s="82" t="str">
        <f t="shared" si="0"/>
        <v>Inadequate Hours</v>
      </c>
      <c r="G16" s="34">
        <f t="shared" si="1"/>
        <v>10</v>
      </c>
      <c r="H16" s="34">
        <f t="shared" si="2"/>
        <v>25</v>
      </c>
    </row>
    <row r="17" spans="1:8" x14ac:dyDescent="0.35">
      <c r="A17" s="22">
        <v>11</v>
      </c>
      <c r="B17" s="22" t="s">
        <v>61</v>
      </c>
      <c r="C17" s="79">
        <v>25</v>
      </c>
      <c r="D17" s="80">
        <f>SUM(C17/$C$36)</f>
        <v>4.1666666666666664E-2</v>
      </c>
      <c r="E17" s="81">
        <f>SUM(Application!H52:H57)</f>
        <v>0</v>
      </c>
      <c r="F17" s="82" t="str">
        <f t="shared" si="0"/>
        <v>Inadequate Hours</v>
      </c>
      <c r="G17" s="34">
        <f t="shared" si="1"/>
        <v>10</v>
      </c>
      <c r="H17" s="34">
        <f t="shared" si="2"/>
        <v>25</v>
      </c>
    </row>
    <row r="18" spans="1:8" x14ac:dyDescent="0.35">
      <c r="A18" s="22">
        <v>12</v>
      </c>
      <c r="B18" s="22" t="s">
        <v>13</v>
      </c>
      <c r="C18" s="79">
        <v>30</v>
      </c>
      <c r="D18" s="80">
        <f>SUM(C18/$C$36)</f>
        <v>0.05</v>
      </c>
      <c r="E18" s="81">
        <f>SUM(Application!H58:H63)</f>
        <v>0</v>
      </c>
      <c r="F18" s="82" t="str">
        <f t="shared" si="0"/>
        <v>Inadequate Hours</v>
      </c>
      <c r="G18" s="34">
        <f t="shared" si="1"/>
        <v>12</v>
      </c>
      <c r="H18" s="34">
        <f t="shared" si="2"/>
        <v>30</v>
      </c>
    </row>
    <row r="19" spans="1:8" ht="15" thickBot="1" x14ac:dyDescent="0.4">
      <c r="A19" s="71"/>
      <c r="B19" s="77" t="s">
        <v>1</v>
      </c>
      <c r="C19" s="78">
        <f>SUM(C7:C18)</f>
        <v>455</v>
      </c>
      <c r="D19" s="142">
        <f>SUM(D7:D18)</f>
        <v>0.7583333333333333</v>
      </c>
      <c r="E19" s="81">
        <f>SUM(E7:E18)</f>
        <v>0</v>
      </c>
      <c r="F19" s="82" t="str">
        <f t="shared" si="0"/>
        <v>Inadequate Hours</v>
      </c>
      <c r="G19" s="152">
        <f>SUM(G7:G18)</f>
        <v>182</v>
      </c>
      <c r="H19" s="152">
        <f>SUM(H7:H18)</f>
        <v>455</v>
      </c>
    </row>
    <row r="20" spans="1:8" ht="15" thickTop="1" x14ac:dyDescent="0.35">
      <c r="A20" s="223"/>
      <c r="B20" s="223"/>
      <c r="C20" s="223"/>
      <c r="D20" s="223"/>
      <c r="E20" s="223"/>
      <c r="F20" s="223"/>
      <c r="G20" s="153"/>
      <c r="H20" s="153"/>
    </row>
    <row r="21" spans="1:8" x14ac:dyDescent="0.35">
      <c r="A21" s="87"/>
      <c r="B21" s="87" t="s">
        <v>15</v>
      </c>
      <c r="C21" s="88" t="s">
        <v>35</v>
      </c>
      <c r="D21" s="88" t="s">
        <v>29</v>
      </c>
      <c r="E21" s="85"/>
      <c r="F21" s="82"/>
      <c r="G21" s="154"/>
      <c r="H21" s="154"/>
    </row>
    <row r="22" spans="1:8" x14ac:dyDescent="0.35">
      <c r="A22" s="28">
        <v>13</v>
      </c>
      <c r="B22" s="28" t="s">
        <v>17</v>
      </c>
      <c r="C22" s="83"/>
      <c r="D22" s="84"/>
      <c r="E22" s="85"/>
      <c r="F22" s="82"/>
      <c r="G22" s="34">
        <f t="shared" ref="G22:G35" si="3">IF(E22&lt;C22,SUM((C22-E22)*4)/10,0)</f>
        <v>0</v>
      </c>
      <c r="H22" s="34" t="str">
        <f t="shared" ref="H22:H35" si="4">IF(E22&lt;C22,SUM(C22-E22)," ")</f>
        <v xml:space="preserve"> </v>
      </c>
    </row>
    <row r="23" spans="1:8" x14ac:dyDescent="0.35">
      <c r="A23" s="28">
        <v>14</v>
      </c>
      <c r="B23" s="28" t="s">
        <v>18</v>
      </c>
      <c r="C23" s="83"/>
      <c r="D23" s="84"/>
      <c r="E23" s="85"/>
      <c r="F23" s="82"/>
      <c r="G23" s="34">
        <f t="shared" si="3"/>
        <v>0</v>
      </c>
      <c r="H23" s="34" t="str">
        <f t="shared" si="4"/>
        <v xml:space="preserve"> </v>
      </c>
    </row>
    <row r="24" spans="1:8" x14ac:dyDescent="0.35">
      <c r="A24" s="28">
        <v>15</v>
      </c>
      <c r="B24" s="28" t="s">
        <v>19</v>
      </c>
      <c r="C24" s="83"/>
      <c r="D24" s="86"/>
      <c r="E24" s="85"/>
      <c r="F24" s="82"/>
      <c r="G24" s="34">
        <f t="shared" si="3"/>
        <v>0</v>
      </c>
      <c r="H24" s="34" t="str">
        <f t="shared" si="4"/>
        <v xml:space="preserve"> </v>
      </c>
    </row>
    <row r="25" spans="1:8" x14ac:dyDescent="0.35">
      <c r="A25" s="28">
        <v>16</v>
      </c>
      <c r="B25" s="28" t="s">
        <v>20</v>
      </c>
      <c r="C25" s="83"/>
      <c r="D25" s="86"/>
      <c r="E25" s="85"/>
      <c r="F25" s="82"/>
      <c r="G25" s="34">
        <f t="shared" si="3"/>
        <v>0</v>
      </c>
      <c r="H25" s="34" t="str">
        <f t="shared" si="4"/>
        <v xml:space="preserve"> </v>
      </c>
    </row>
    <row r="26" spans="1:8" x14ac:dyDescent="0.35">
      <c r="A26" s="22">
        <v>17</v>
      </c>
      <c r="B26" s="22" t="s">
        <v>21</v>
      </c>
      <c r="C26" s="79">
        <v>75</v>
      </c>
      <c r="D26" s="89">
        <f>SUM(C26/$C$36)</f>
        <v>0.125</v>
      </c>
      <c r="E26" s="81">
        <f>SUM(Application!H64:H69)</f>
        <v>0</v>
      </c>
      <c r="F26" s="82" t="str">
        <f t="shared" si="0"/>
        <v>Inadequate Hours</v>
      </c>
      <c r="G26" s="34">
        <f t="shared" si="3"/>
        <v>30</v>
      </c>
      <c r="H26" s="34">
        <f t="shared" si="4"/>
        <v>75</v>
      </c>
    </row>
    <row r="27" spans="1:8" x14ac:dyDescent="0.35">
      <c r="A27" s="28">
        <v>18</v>
      </c>
      <c r="B27" s="28" t="s">
        <v>22</v>
      </c>
      <c r="C27" s="83"/>
      <c r="D27" s="84"/>
      <c r="E27" s="85"/>
      <c r="F27" s="82"/>
      <c r="G27" s="34">
        <f t="shared" si="3"/>
        <v>0</v>
      </c>
      <c r="H27" s="34" t="str">
        <f t="shared" si="4"/>
        <v xml:space="preserve"> </v>
      </c>
    </row>
    <row r="28" spans="1:8" x14ac:dyDescent="0.35">
      <c r="A28" s="28">
        <v>19</v>
      </c>
      <c r="B28" s="28" t="s">
        <v>23</v>
      </c>
      <c r="C28" s="83"/>
      <c r="D28" s="84"/>
      <c r="E28" s="85"/>
      <c r="F28" s="82"/>
      <c r="G28" s="34">
        <f t="shared" si="3"/>
        <v>0</v>
      </c>
      <c r="H28" s="34" t="str">
        <f t="shared" si="4"/>
        <v xml:space="preserve"> </v>
      </c>
    </row>
    <row r="29" spans="1:8" x14ac:dyDescent="0.35">
      <c r="A29" s="28">
        <v>20</v>
      </c>
      <c r="B29" s="28" t="s">
        <v>24</v>
      </c>
      <c r="C29" s="83"/>
      <c r="D29" s="84"/>
      <c r="E29" s="85"/>
      <c r="F29" s="82"/>
      <c r="G29" s="34">
        <f t="shared" si="3"/>
        <v>0</v>
      </c>
      <c r="H29" s="34" t="str">
        <f t="shared" si="4"/>
        <v xml:space="preserve"> </v>
      </c>
    </row>
    <row r="30" spans="1:8" x14ac:dyDescent="0.35">
      <c r="A30" s="28">
        <v>21</v>
      </c>
      <c r="B30" s="28" t="s">
        <v>25</v>
      </c>
      <c r="C30" s="83"/>
      <c r="D30" s="84"/>
      <c r="E30" s="85"/>
      <c r="F30" s="82"/>
      <c r="G30" s="34">
        <f t="shared" si="3"/>
        <v>0</v>
      </c>
      <c r="H30" s="34" t="str">
        <f t="shared" si="4"/>
        <v xml:space="preserve"> </v>
      </c>
    </row>
    <row r="31" spans="1:8" x14ac:dyDescent="0.35">
      <c r="A31" s="22">
        <v>22</v>
      </c>
      <c r="B31" s="22" t="s">
        <v>63</v>
      </c>
      <c r="C31" s="79">
        <v>20</v>
      </c>
      <c r="D31" s="80">
        <f>SUM(C31/$C$36)</f>
        <v>3.3333333333333333E-2</v>
      </c>
      <c r="E31" s="81">
        <f>SUM(Application!H70:H75)</f>
        <v>0</v>
      </c>
      <c r="F31" s="82" t="str">
        <f t="shared" si="0"/>
        <v>Inadequate Hours</v>
      </c>
      <c r="G31" s="34">
        <f t="shared" si="3"/>
        <v>8</v>
      </c>
      <c r="H31" s="34">
        <f t="shared" si="4"/>
        <v>20</v>
      </c>
    </row>
    <row r="32" spans="1:8" x14ac:dyDescent="0.35">
      <c r="A32" s="22">
        <v>23</v>
      </c>
      <c r="B32" s="22" t="s">
        <v>26</v>
      </c>
      <c r="C32" s="79">
        <v>50</v>
      </c>
      <c r="D32" s="80">
        <f>SUM(C32/$C$36)</f>
        <v>8.3333333333333329E-2</v>
      </c>
      <c r="E32" s="81">
        <f>SUM(Application!H76:H81)</f>
        <v>0</v>
      </c>
      <c r="F32" s="82" t="str">
        <f t="shared" si="0"/>
        <v>Inadequate Hours</v>
      </c>
      <c r="G32" s="34">
        <f t="shared" si="3"/>
        <v>20</v>
      </c>
      <c r="H32" s="34">
        <f t="shared" si="4"/>
        <v>50</v>
      </c>
    </row>
    <row r="33" spans="1:8" x14ac:dyDescent="0.35">
      <c r="A33" s="28">
        <v>24</v>
      </c>
      <c r="B33" s="28" t="s">
        <v>27</v>
      </c>
      <c r="C33" s="83"/>
      <c r="D33" s="86"/>
      <c r="E33" s="81"/>
      <c r="F33" s="82" t="str">
        <f t="shared" si="0"/>
        <v>Adequate Hours</v>
      </c>
      <c r="G33" s="34">
        <f t="shared" si="3"/>
        <v>0</v>
      </c>
      <c r="H33" s="34" t="str">
        <f t="shared" si="4"/>
        <v xml:space="preserve"> </v>
      </c>
    </row>
    <row r="34" spans="1:8" ht="15" thickBot="1" x14ac:dyDescent="0.4">
      <c r="A34" s="71"/>
      <c r="B34" s="77" t="s">
        <v>1</v>
      </c>
      <c r="C34" s="78">
        <f>SUM(C22:C33)</f>
        <v>145</v>
      </c>
      <c r="D34" s="142">
        <f>SUM(D22:D33)</f>
        <v>0.24166666666666664</v>
      </c>
      <c r="E34" s="85">
        <f>SUM(E22:E33)</f>
        <v>0</v>
      </c>
      <c r="F34" s="82" t="str">
        <f t="shared" si="0"/>
        <v>Inadequate Hours</v>
      </c>
      <c r="G34" s="34">
        <f t="shared" si="3"/>
        <v>58</v>
      </c>
      <c r="H34" s="34">
        <f t="shared" si="4"/>
        <v>145</v>
      </c>
    </row>
    <row r="35" spans="1:8" ht="15.5" thickTop="1" thickBot="1" x14ac:dyDescent="0.4">
      <c r="A35" s="71"/>
      <c r="B35" s="74" t="s">
        <v>31</v>
      </c>
      <c r="C35" s="75"/>
      <c r="D35" s="76">
        <f>SUM(C35/$C$36)</f>
        <v>0</v>
      </c>
      <c r="E35" s="73"/>
      <c r="F35" s="82"/>
      <c r="G35" s="34">
        <f t="shared" si="3"/>
        <v>0</v>
      </c>
      <c r="H35" s="34" t="str">
        <f t="shared" si="4"/>
        <v xml:space="preserve"> </v>
      </c>
    </row>
    <row r="36" spans="1:8" ht="15.5" thickTop="1" thickBot="1" x14ac:dyDescent="0.4">
      <c r="A36" s="71"/>
      <c r="B36" s="134" t="s">
        <v>30</v>
      </c>
      <c r="C36" s="135">
        <v>600</v>
      </c>
      <c r="D36" s="136">
        <f>SUM(D19+D34+D35)</f>
        <v>1</v>
      </c>
      <c r="E36" s="81">
        <f>SUM(E35+E34+E19)</f>
        <v>0</v>
      </c>
      <c r="F36" s="146" t="str">
        <f t="shared" si="0"/>
        <v>Inadequate Hours</v>
      </c>
      <c r="G36" s="151">
        <f>SUM(G7:G33)-G19</f>
        <v>240</v>
      </c>
      <c r="H36" s="151">
        <f>SUM(H7:H33)-H19</f>
        <v>600</v>
      </c>
    </row>
    <row r="37" spans="1:8" ht="15" thickTop="1" x14ac:dyDescent="0.35">
      <c r="B37" s="221"/>
      <c r="C37" s="221"/>
      <c r="D37" s="221"/>
      <c r="E37" s="222"/>
      <c r="F37" s="221"/>
      <c r="G37" s="222"/>
      <c r="H37" s="222"/>
    </row>
  </sheetData>
  <sheetProtection password="CB4D" sheet="1" objects="1" scenarios="1" selectLockedCells="1"/>
  <mergeCells count="6">
    <mergeCell ref="B37:H37"/>
    <mergeCell ref="A4:D4"/>
    <mergeCell ref="A1:F1"/>
    <mergeCell ref="A2:F2"/>
    <mergeCell ref="A3:H3"/>
    <mergeCell ref="A20:F20"/>
  </mergeCells>
  <conditionalFormatting sqref="F7:F19 F21:F36">
    <cfRule type="cellIs" dxfId="5" priority="1" operator="equal">
      <formula>"Adequate Hours"</formula>
    </cfRule>
    <cfRule type="cellIs" dxfId="4" priority="2" operator="equal">
      <formula>"Inadequate Hours"</formula>
    </cfRule>
  </conditionalFormatting>
  <conditionalFormatting sqref="G7:G19 G22:G35">
    <cfRule type="cellIs" dxfId="3" priority="5" operator="lessThan">
      <formula>1</formula>
    </cfRule>
    <cfRule type="cellIs" dxfId="2" priority="6" operator="lessThan">
      <formula>0</formula>
    </cfRule>
  </conditionalFormatting>
  <conditionalFormatting sqref="H7:H18 H22:H35">
    <cfRule type="cellIs" dxfId="1" priority="3" operator="lessThan">
      <formula>1</formula>
    </cfRule>
    <cfRule type="cellIs" dxfId="0" priority="4" operator="lessThan">
      <formula>0</formula>
    </cfRule>
  </conditionalFormatting>
  <printOptions horizontalCentered="1" verticalCentered="1"/>
  <pageMargins left="0.23622047244094491" right="0.23622047244094491" top="0.74803149606299213" bottom="0.74803149606299213" header="0.31496062992125984" footer="0.31496062992125984"/>
  <pageSetup paperSize="9" scale="8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Application</vt:lpstr>
      <vt:lpstr>Definitions</vt:lpstr>
      <vt:lpstr>PGP</vt:lpstr>
      <vt:lpstr>Technologist</vt:lpstr>
      <vt:lpstr>Technician</vt:lpstr>
      <vt:lpstr>Application!Print_Area</vt:lpstr>
      <vt:lpstr>Definitions!Print_Area</vt:lpstr>
      <vt:lpstr>PGP!Print_Area</vt:lpstr>
      <vt:lpstr>Technician!Print_Area</vt:lpstr>
      <vt:lpstr>Technologist!Print_Area</vt:lpstr>
      <vt:lpstr>Definitions!Print_Titles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Fanie Minnie</dc:creator>
  <cp:lastModifiedBy>Marie Pater</cp:lastModifiedBy>
  <cp:lastPrinted>2013-07-16T10:32:30Z</cp:lastPrinted>
  <dcterms:created xsi:type="dcterms:W3CDTF">2013-06-04T09:58:19Z</dcterms:created>
  <dcterms:modified xsi:type="dcterms:W3CDTF">2013-09-23T12:06:26Z</dcterms:modified>
</cp:coreProperties>
</file>